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СО\ОСШ\Итоги ОСШ\2022\"/>
    </mc:Choice>
  </mc:AlternateContent>
  <bookViews>
    <workbookView xWindow="480" yWindow="120" windowWidth="15450" windowHeight="11490"/>
  </bookViews>
  <sheets>
    <sheet name="очки+коэф" sheetId="2" r:id="rId1"/>
    <sheet name="ОЧКИ обяз виды" sheetId="1" r:id="rId2"/>
    <sheet name="ОЧКИ обяз виды ФВ" sheetId="5" r:id="rId3"/>
    <sheet name="Виды по выбору" sheetId="3" r:id="rId4"/>
    <sheet name="очки РСШ" sheetId="4" r:id="rId5"/>
  </sheets>
  <definedNames>
    <definedName name="_xlnm._FilterDatabase" localSheetId="0" hidden="1">'очки+коэф'!$B$21:$H$36</definedName>
    <definedName name="_xlnm.Print_Area" localSheetId="3">'Виды по выбору'!$A$2:$X$36</definedName>
    <definedName name="_xlnm.Print_Area" localSheetId="1">'ОЧКИ обяз виды'!$A:$AO</definedName>
    <definedName name="_xlnm.Print_Area" localSheetId="0">'очки+коэф'!$A$1:$H$45</definedName>
  </definedNames>
  <calcPr calcId="152511"/>
</workbook>
</file>

<file path=xl/calcChain.xml><?xml version="1.0" encoding="utf-8"?>
<calcChain xmlns="http://schemas.openxmlformats.org/spreadsheetml/2006/main">
  <c r="G15" i="2" l="1"/>
  <c r="G20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AS10" i="5"/>
  <c r="AS11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9" i="5"/>
  <c r="AS7" i="5"/>
  <c r="AS6" i="5"/>
  <c r="AO7" i="1" l="1"/>
  <c r="D12" i="2" s="1"/>
  <c r="H12" i="2" s="1"/>
  <c r="AO8" i="1"/>
  <c r="D13" i="2" s="1"/>
  <c r="H13" i="2" s="1"/>
  <c r="AO11" i="1"/>
  <c r="D22" i="2" s="1"/>
  <c r="H22" i="2" s="1"/>
  <c r="AO12" i="1"/>
  <c r="D29" i="2" s="1"/>
  <c r="H29" i="2" s="1"/>
  <c r="AO13" i="1"/>
  <c r="D26" i="2" s="1"/>
  <c r="H26" i="2" s="1"/>
  <c r="AO14" i="1"/>
  <c r="D32" i="2" s="1"/>
  <c r="H32" i="2" s="1"/>
  <c r="AO15" i="1"/>
  <c r="D33" i="2" s="1"/>
  <c r="H33" i="2" s="1"/>
  <c r="AO16" i="1"/>
  <c r="D16" i="2" s="1"/>
  <c r="H16" i="2" s="1"/>
  <c r="AO17" i="1"/>
  <c r="D19" i="2" s="1"/>
  <c r="H19" i="2" s="1"/>
  <c r="AO18" i="1"/>
  <c r="D23" i="2" s="1"/>
  <c r="H23" i="2" s="1"/>
  <c r="AO19" i="1"/>
  <c r="D28" i="2" s="1"/>
  <c r="H28" i="2" s="1"/>
  <c r="AO20" i="1"/>
  <c r="D34" i="2" s="1"/>
  <c r="H34" i="2" s="1"/>
  <c r="AO21" i="1"/>
  <c r="D30" i="2" s="1"/>
  <c r="H30" i="2" s="1"/>
  <c r="AO22" i="1"/>
  <c r="D15" i="2" s="1"/>
  <c r="H15" i="2" s="1"/>
  <c r="AO23" i="1"/>
  <c r="D24" i="2" s="1"/>
  <c r="H24" i="2" s="1"/>
  <c r="AO24" i="1"/>
  <c r="D18" i="2" s="1"/>
  <c r="H18" i="2" s="1"/>
  <c r="AO25" i="1"/>
  <c r="D17" i="2" s="1"/>
  <c r="H17" i="2" s="1"/>
  <c r="AO26" i="1"/>
  <c r="D35" i="2" s="1"/>
  <c r="H35" i="2" s="1"/>
  <c r="AO27" i="1"/>
  <c r="D21" i="2" s="1"/>
  <c r="H21" i="2" s="1"/>
  <c r="AO28" i="1"/>
  <c r="D20" i="2" s="1"/>
  <c r="H20" i="2" s="1"/>
  <c r="AO29" i="1"/>
  <c r="D31" i="2" s="1"/>
  <c r="H31" i="2" s="1"/>
  <c r="AO30" i="1"/>
  <c r="D27" i="2" s="1"/>
  <c r="H27" i="2" s="1"/>
  <c r="AO10" i="1"/>
  <c r="D25" i="2" s="1"/>
  <c r="H25" i="2" s="1"/>
  <c r="X11" i="3" l="1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10" i="3"/>
  <c r="X8" i="3"/>
  <c r="X7" i="3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4" i="4"/>
</calcChain>
</file>

<file path=xl/sharedStrings.xml><?xml version="1.0" encoding="utf-8"?>
<sst xmlns="http://schemas.openxmlformats.org/spreadsheetml/2006/main" count="356" uniqueCount="107">
  <si>
    <t>Виды спорта</t>
  </si>
  <si>
    <t>Волейбол</t>
  </si>
  <si>
    <t>юноши</t>
  </si>
  <si>
    <t>девушки</t>
  </si>
  <si>
    <t>о</t>
  </si>
  <si>
    <t>м</t>
  </si>
  <si>
    <t>Города</t>
  </si>
  <si>
    <t>г. Могилев</t>
  </si>
  <si>
    <t>г. Бобруйск</t>
  </si>
  <si>
    <t>Районы</t>
  </si>
  <si>
    <t>Белыничский</t>
  </si>
  <si>
    <t>Быховский</t>
  </si>
  <si>
    <t>Бобруйский</t>
  </si>
  <si>
    <t>Горецкий</t>
  </si>
  <si>
    <t>Глусский</t>
  </si>
  <si>
    <t xml:space="preserve">Дрибинский </t>
  </si>
  <si>
    <t>Кировский</t>
  </si>
  <si>
    <t>Климовичский</t>
  </si>
  <si>
    <t>Кличевский</t>
  </si>
  <si>
    <t xml:space="preserve">Костюковичский 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</si>
  <si>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</si>
  <si>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</si>
  <si>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</si>
  <si>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</si>
  <si>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</si>
  <si>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</si>
  <si>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</si>
  <si>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</si>
  <si>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</si>
  <si>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</si>
  <si>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</si>
  <si>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Снежный снайпер</t>
  </si>
  <si>
    <t>Сумма очков</t>
  </si>
  <si>
    <t>ГОРОДА</t>
  </si>
  <si>
    <t>РАЙОНЫ</t>
  </si>
  <si>
    <t>Костюковичский</t>
  </si>
  <si>
    <t>Дрибинский</t>
  </si>
  <si>
    <t>Бокс</t>
  </si>
  <si>
    <t>Велоспорт</t>
  </si>
  <si>
    <t>Дзюдо</t>
  </si>
  <si>
    <t>Плавание</t>
  </si>
  <si>
    <t xml:space="preserve">Тяжелая атлетика </t>
  </si>
  <si>
    <t>Очки по видам по выбору</t>
  </si>
  <si>
    <t xml:space="preserve">Горецкий </t>
  </si>
  <si>
    <t xml:space="preserve">Глусский </t>
  </si>
  <si>
    <t>Очки по обязательным видам спорта</t>
  </si>
  <si>
    <t>Очки по видам спорта по выбору</t>
  </si>
  <si>
    <t>Всего очков</t>
  </si>
  <si>
    <t xml:space="preserve">   ОБЯЗАТЕЛЬНЫЕ ВИДЫ</t>
  </si>
  <si>
    <t xml:space="preserve">Примечание: </t>
  </si>
  <si>
    <t>Стрельба пулевая</t>
  </si>
  <si>
    <t xml:space="preserve">Общекомандный зачет подводится по двум группам: </t>
  </si>
  <si>
    <t>Шахматы</t>
  </si>
  <si>
    <t>Шашки</t>
  </si>
  <si>
    <t>Могилевского облисполкома</t>
  </si>
  <si>
    <t xml:space="preserve">Главный судья Спартакиады  </t>
  </si>
  <si>
    <t xml:space="preserve">Главный секретарь Спартакиады </t>
  </si>
  <si>
    <t>ВИДЫ ПО ВЫБОРУ</t>
  </si>
  <si>
    <t>Дополнительные очки (за участие в республиканских соревнованиях)</t>
  </si>
  <si>
    <t>Легкая атлетика</t>
  </si>
  <si>
    <t>зимнее</t>
  </si>
  <si>
    <t xml:space="preserve">Многоборье"Защитник Отечества" </t>
  </si>
  <si>
    <t>Дополнительные очки (за участие в республиканской спартакиаде школьников)</t>
  </si>
  <si>
    <t>гандбол</t>
  </si>
  <si>
    <t>лыжные гонки</t>
  </si>
  <si>
    <t>ю</t>
  </si>
  <si>
    <t>д</t>
  </si>
  <si>
    <t>____________ /А.В.Шайторов/</t>
  </si>
  <si>
    <t xml:space="preserve">______________  /С.И.Карчевская/      </t>
  </si>
  <si>
    <t xml:space="preserve">Футбол </t>
  </si>
  <si>
    <t>младшая</t>
  </si>
  <si>
    <t>средняя</t>
  </si>
  <si>
    <t>старшая</t>
  </si>
  <si>
    <t xml:space="preserve">Борьба вольная </t>
  </si>
  <si>
    <t>дев</t>
  </si>
  <si>
    <t>юн</t>
  </si>
  <si>
    <t>велоспорт</t>
  </si>
  <si>
    <t>легкая атлетика</t>
  </si>
  <si>
    <t>тяжелая атлетика</t>
  </si>
  <si>
    <t>биатлон</t>
  </si>
  <si>
    <t>к приказу главного управления по  образованию</t>
  </si>
  <si>
    <t>Многоборье "Здоровье"</t>
  </si>
  <si>
    <t>1-ая группа (среди команд городов Бобруйска и Могилева) определяется по результатам выступления команд по видам спорта по выбору (7 лучших результатов);</t>
  </si>
  <si>
    <t>2-ая группа (среди команд районов области) определяется по результатам выступления команд по видам спорта по выбору (2 лучших результата).</t>
  </si>
  <si>
    <t>плавание</t>
  </si>
  <si>
    <t>шашки</t>
  </si>
  <si>
    <t xml:space="preserve">футбол </t>
  </si>
  <si>
    <t>Наименование города, района</t>
  </si>
  <si>
    <t>Борьба греко-римская</t>
  </si>
  <si>
    <t>Биатлон</t>
  </si>
  <si>
    <t>Лыжные гонки</t>
  </si>
  <si>
    <t>н/у</t>
  </si>
  <si>
    <t>хоккей с шайбой</t>
  </si>
  <si>
    <t xml:space="preserve"> борьба вольная</t>
  </si>
  <si>
    <t>летнее</t>
  </si>
  <si>
    <t>баскетбол</t>
  </si>
  <si>
    <t>Шах                    маты</t>
  </si>
  <si>
    <t>Плава                  ние</t>
  </si>
  <si>
    <t>Настольный теннис</t>
  </si>
  <si>
    <t>Гребля</t>
  </si>
  <si>
    <t xml:space="preserve">волейбол                </t>
  </si>
  <si>
    <t xml:space="preserve">баскетбол </t>
  </si>
  <si>
    <t>борьба                     греко-римская</t>
  </si>
  <si>
    <t>Занятое место в Областной спартакиаде школьников - 2021</t>
  </si>
  <si>
    <t xml:space="preserve">Приложение </t>
  </si>
  <si>
    <t>Очки за участие в Республиканской спартакиаде школьников-2022</t>
  </si>
  <si>
    <t>Экран Областной спартакиады школьников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</si>
</sst>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5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1">
    <xf numFmtId="0" fontId="0" fillId="0" borderId="0" xfId="0"/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" fillId="0" borderId="0" xfId="0" applyFont="1"/>
    <xf numFmtId="0" fontId="15" fillId="0" borderId="43" xfId="0" applyFont="1" applyBorder="1"/>
    <xf numFmtId="0" fontId="15" fillId="0" borderId="44" xfId="0" applyFont="1" applyBorder="1"/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4" fillId="2" borderId="0" xfId="0" applyFont="1" applyFill="1"/>
    <xf numFmtId="0" fontId="18" fillId="0" borderId="0" xfId="0" applyFont="1"/>
    <xf numFmtId="0" fontId="15" fillId="0" borderId="0" xfId="0" applyFont="1"/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2" fillId="0" borderId="0" xfId="0" applyFont="1"/>
    <xf numFmtId="0" fontId="21" fillId="2" borderId="17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8" fillId="2" borderId="0" xfId="0" applyFont="1" applyFill="1"/>
    <xf numFmtId="0" fontId="0" fillId="2" borderId="0" xfId="0" applyFill="1"/>
    <xf numFmtId="0" fontId="22" fillId="2" borderId="0" xfId="0" applyFont="1" applyFill="1"/>
    <xf numFmtId="0" fontId="25" fillId="2" borderId="0" xfId="0" applyFont="1" applyFill="1"/>
    <xf numFmtId="0" fontId="20" fillId="2" borderId="3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3" borderId="0" xfId="0" applyFont="1" applyFill="1"/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20" fillId="2" borderId="9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1" fontId="21" fillId="2" borderId="17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7" fillId="2" borderId="24" xfId="0" applyFont="1" applyFill="1" applyBorder="1" applyAlignment="1">
      <alignment horizontal="center" vertical="center"/>
    </xf>
    <xf numFmtId="0" fontId="10" fillId="4" borderId="0" xfId="0" applyFont="1" applyFill="1"/>
    <xf numFmtId="0" fontId="17" fillId="2" borderId="1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2" borderId="43" xfId="0" applyFont="1" applyFill="1" applyBorder="1"/>
    <xf numFmtId="0" fontId="15" fillId="2" borderId="45" xfId="0" applyFont="1" applyFill="1" applyBorder="1"/>
    <xf numFmtId="0" fontId="15" fillId="2" borderId="44" xfId="0" applyFont="1" applyFill="1" applyBorder="1"/>
    <xf numFmtId="0" fontId="21" fillId="2" borderId="25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0" fontId="23" fillId="2" borderId="4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7" fillId="2" borderId="0" xfId="0" applyFont="1" applyFill="1"/>
    <xf numFmtId="0" fontId="20" fillId="2" borderId="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/>
    </xf>
    <xf numFmtId="0" fontId="23" fillId="2" borderId="56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20" fillId="2" borderId="54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vertical="center"/>
    </xf>
    <xf numFmtId="0" fontId="20" fillId="2" borderId="18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6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2" borderId="8" xfId="0" applyNumberFormat="1" applyFont="1" applyFill="1" applyBorder="1" applyAlignment="1">
      <alignment horizontal="center" vertical="center"/>
    </xf>
    <xf numFmtId="0" fontId="20" fillId="2" borderId="19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4" borderId="37" xfId="0" applyFont="1" applyFill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17" fillId="2" borderId="38" xfId="0" applyFont="1" applyFill="1" applyBorder="1" applyAlignment="1">
      <alignment wrapText="1"/>
    </xf>
    <xf numFmtId="0" fontId="17" fillId="2" borderId="48" xfId="0" applyFont="1" applyFill="1" applyBorder="1" applyAlignment="1">
      <alignment wrapText="1"/>
    </xf>
    <xf numFmtId="0" fontId="17" fillId="2" borderId="33" xfId="0" applyFont="1" applyFill="1" applyBorder="1" applyAlignment="1">
      <alignment wrapText="1"/>
    </xf>
    <xf numFmtId="0" fontId="20" fillId="2" borderId="5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1" fontId="23" fillId="0" borderId="25" xfId="0" applyNumberFormat="1" applyFont="1" applyBorder="1" applyAlignment="1">
      <alignment horizontal="center" wrapText="1"/>
    </xf>
    <xf numFmtId="0" fontId="23" fillId="2" borderId="55" xfId="0" applyFont="1" applyFill="1" applyBorder="1" applyAlignment="1">
      <alignment horizontal="center" wrapText="1"/>
    </xf>
    <xf numFmtId="1" fontId="23" fillId="2" borderId="55" xfId="0" applyNumberFormat="1" applyFont="1" applyFill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3" fillId="2" borderId="25" xfId="0" applyFont="1" applyFill="1" applyBorder="1" applyAlignment="1">
      <alignment horizontal="center" wrapText="1"/>
    </xf>
    <xf numFmtId="1" fontId="23" fillId="2" borderId="25" xfId="0" applyNumberFormat="1" applyFont="1" applyFill="1" applyBorder="1" applyAlignment="1">
      <alignment horizontal="center" wrapText="1"/>
    </xf>
    <xf numFmtId="0" fontId="23" fillId="0" borderId="54" xfId="0" applyFont="1" applyBorder="1" applyAlignment="1">
      <alignment horizontal="center" wrapText="1"/>
    </xf>
    <xf numFmtId="0" fontId="23" fillId="0" borderId="55" xfId="0" applyFont="1" applyBorder="1" applyAlignment="1">
      <alignment horizontal="center" wrapText="1"/>
    </xf>
    <xf numFmtId="1" fontId="23" fillId="0" borderId="55" xfId="0" applyNumberFormat="1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2" borderId="45" xfId="0" applyFont="1" applyFill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17" fillId="0" borderId="38" xfId="0" applyFont="1" applyBorder="1" applyAlignment="1">
      <alignment vertical="center" wrapText="1"/>
    </xf>
    <xf numFmtId="0" fontId="0" fillId="0" borderId="48" xfId="0" applyBorder="1" applyAlignment="1"/>
    <xf numFmtId="0" fontId="0" fillId="0" borderId="33" xfId="0" applyBorder="1" applyAlignment="1"/>
    <xf numFmtId="0" fontId="21" fillId="2" borderId="50" xfId="0" applyFont="1" applyFill="1" applyBorder="1" applyAlignment="1">
      <alignment horizontal="center"/>
    </xf>
    <xf numFmtId="0" fontId="0" fillId="0" borderId="38" xfId="0" applyBorder="1" applyAlignment="1"/>
    <xf numFmtId="0" fontId="20" fillId="2" borderId="51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 wrapText="1"/>
    </xf>
    <xf numFmtId="0" fontId="30" fillId="2" borderId="61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/>
    </xf>
    <xf numFmtId="0" fontId="29" fillId="2" borderId="63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30" fillId="2" borderId="17" xfId="0" applyNumberFormat="1" applyFont="1" applyFill="1" applyBorder="1" applyAlignment="1">
      <alignment horizontal="center" vertical="center"/>
    </xf>
    <xf numFmtId="1" fontId="29" fillId="2" borderId="18" xfId="0" applyNumberFormat="1" applyFont="1" applyFill="1" applyBorder="1" applyAlignment="1">
      <alignment horizontal="center" vertical="center"/>
    </xf>
    <xf numFmtId="1" fontId="30" fillId="2" borderId="19" xfId="0" applyNumberFormat="1" applyFont="1" applyFill="1" applyBorder="1" applyAlignment="1">
      <alignment horizontal="center" vertical="center"/>
    </xf>
    <xf numFmtId="1" fontId="29" fillId="2" borderId="26" xfId="0" applyNumberFormat="1" applyFont="1" applyFill="1" applyBorder="1" applyAlignment="1">
      <alignment horizontal="center" vertical="center"/>
    </xf>
    <xf numFmtId="1" fontId="30" fillId="2" borderId="32" xfId="0" applyNumberFormat="1" applyFont="1" applyFill="1" applyBorder="1" applyAlignment="1">
      <alignment horizontal="center" vertical="center"/>
    </xf>
    <xf numFmtId="1" fontId="29" fillId="2" borderId="29" xfId="0" applyNumberFormat="1" applyFont="1" applyFill="1" applyBorder="1" applyAlignment="1">
      <alignment horizontal="center" vertical="center"/>
    </xf>
    <xf numFmtId="1" fontId="30" fillId="2" borderId="21" xfId="0" applyNumberFormat="1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6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1" fontId="29" fillId="2" borderId="63" xfId="0" applyNumberFormat="1" applyFont="1" applyFill="1" applyBorder="1" applyAlignment="1">
      <alignment horizontal="center" vertical="center"/>
    </xf>
    <xf numFmtId="1" fontId="30" fillId="2" borderId="67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vertical="center"/>
    </xf>
    <xf numFmtId="0" fontId="29" fillId="2" borderId="63" xfId="0" applyFont="1" applyFill="1" applyBorder="1" applyAlignment="1">
      <alignment horizontal="center" vertical="center" wrapText="1"/>
    </xf>
    <xf numFmtId="0" fontId="30" fillId="2" borderId="67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65" xfId="0" applyFont="1" applyFill="1" applyBorder="1" applyAlignment="1">
      <alignment horizontal="left" vertical="center"/>
    </xf>
    <xf numFmtId="0" fontId="11" fillId="2" borderId="62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26" fillId="2" borderId="36" xfId="0" applyFont="1" applyFill="1" applyBorder="1" applyAlignment="1">
      <alignment horizontal="center" vertical="center" textRotation="90" wrapText="1"/>
    </xf>
    <xf numFmtId="0" fontId="20" fillId="2" borderId="62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69" xfId="0" applyFont="1" applyFill="1" applyBorder="1" applyAlignment="1">
      <alignment horizontal="center" vertical="center" textRotation="90" wrapText="1"/>
    </xf>
    <xf numFmtId="0" fontId="29" fillId="2" borderId="7" xfId="0" applyFont="1" applyFill="1" applyBorder="1" applyAlignment="1">
      <alignment vertical="center"/>
    </xf>
    <xf numFmtId="0" fontId="30" fillId="2" borderId="6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17" fillId="0" borderId="48" xfId="0" applyFont="1" applyBorder="1" applyAlignment="1">
      <alignment vertical="center" wrapText="1"/>
    </xf>
    <xf numFmtId="0" fontId="15" fillId="0" borderId="2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7" fillId="0" borderId="48" xfId="0" applyFont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0" fillId="0" borderId="6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0" fillId="0" borderId="34" xfId="0" applyBorder="1" applyAlignment="1"/>
    <xf numFmtId="0" fontId="0" fillId="0" borderId="36" xfId="0" applyBorder="1" applyAlignment="1"/>
    <xf numFmtId="0" fontId="17" fillId="2" borderId="63" xfId="0" applyFont="1" applyFill="1" applyBorder="1" applyAlignment="1">
      <alignment horizontal="center" vertical="center"/>
    </xf>
    <xf numFmtId="0" fontId="15" fillId="2" borderId="54" xfId="0" applyFont="1" applyFill="1" applyBorder="1"/>
    <xf numFmtId="0" fontId="15" fillId="2" borderId="62" xfId="0" applyFont="1" applyFill="1" applyBorder="1" applyAlignment="1">
      <alignment horizontal="center"/>
    </xf>
    <xf numFmtId="0" fontId="21" fillId="2" borderId="62" xfId="0" applyFont="1" applyFill="1" applyBorder="1" applyAlignment="1">
      <alignment horizontal="center"/>
    </xf>
    <xf numFmtId="0" fontId="17" fillId="2" borderId="5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/>
    </xf>
    <xf numFmtId="0" fontId="23" fillId="0" borderId="56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1" fontId="23" fillId="0" borderId="25" xfId="0" applyNumberFormat="1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1" fontId="23" fillId="0" borderId="55" xfId="0" applyNumberFormat="1" applyFont="1" applyBorder="1" applyAlignment="1">
      <alignment horizontal="center" vertical="center" wrapText="1"/>
    </xf>
    <xf numFmtId="0" fontId="10" fillId="0" borderId="0" xfId="0" applyFont="1" applyBorder="1"/>
    <xf numFmtId="1" fontId="29" fillId="2" borderId="28" xfId="0" applyNumberFormat="1" applyFont="1" applyFill="1" applyBorder="1" applyAlignment="1">
      <alignment horizontal="center" vertical="center"/>
    </xf>
    <xf numFmtId="0" fontId="15" fillId="0" borderId="27" xfId="0" applyFont="1" applyBorder="1"/>
    <xf numFmtId="0" fontId="15" fillId="0" borderId="29" xfId="0" applyFont="1" applyBorder="1"/>
    <xf numFmtId="0" fontId="10" fillId="0" borderId="9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17" fillId="2" borderId="3" xfId="0" applyFont="1" applyFill="1" applyBorder="1" applyAlignment="1">
      <alignment wrapText="1"/>
    </xf>
    <xf numFmtId="0" fontId="30" fillId="2" borderId="21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1" fillId="0" borderId="0" xfId="0" applyFont="1" applyAlignment="1"/>
    <xf numFmtId="0" fontId="29" fillId="2" borderId="8" xfId="0" applyFont="1" applyFill="1" applyBorder="1" applyAlignment="1">
      <alignment vertical="center"/>
    </xf>
    <xf numFmtId="1" fontId="17" fillId="0" borderId="55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7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9" fillId="2" borderId="15" xfId="0" applyFont="1" applyFill="1" applyBorder="1" applyAlignment="1">
      <alignment vertical="center"/>
    </xf>
    <xf numFmtId="1" fontId="30" fillId="2" borderId="46" xfId="0" applyNumberFormat="1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1" fontId="21" fillId="2" borderId="40" xfId="0" applyNumberFormat="1" applyFont="1" applyFill="1" applyBorder="1" applyAlignment="1">
      <alignment horizontal="center" vertical="center"/>
    </xf>
    <xf numFmtId="1" fontId="30" fillId="2" borderId="56" xfId="0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1" fontId="30" fillId="2" borderId="24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1" fontId="30" fillId="2" borderId="55" xfId="0" applyNumberFormat="1" applyFont="1" applyFill="1" applyBorder="1" applyAlignment="1">
      <alignment horizontal="center" vertical="center"/>
    </xf>
    <xf numFmtId="1" fontId="30" fillId="2" borderId="42" xfId="0" applyNumberFormat="1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24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5" fillId="0" borderId="0" xfId="0" applyFont="1"/>
    <xf numFmtId="0" fontId="30" fillId="2" borderId="7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1" fontId="30" fillId="2" borderId="7" xfId="0" applyNumberFormat="1" applyFont="1" applyFill="1" applyBorder="1" applyAlignment="1">
      <alignment horizontal="center" vertical="center"/>
    </xf>
    <xf numFmtId="1" fontId="30" fillId="2" borderId="25" xfId="0" applyNumberFormat="1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0" fontId="36" fillId="2" borderId="5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/>
    </xf>
    <xf numFmtId="0" fontId="24" fillId="2" borderId="39" xfId="0" applyFont="1" applyFill="1" applyBorder="1" applyAlignment="1">
      <alignment vertical="center"/>
    </xf>
    <xf numFmtId="0" fontId="29" fillId="2" borderId="42" xfId="0" applyFont="1" applyFill="1" applyBorder="1" applyAlignment="1">
      <alignment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6" fillId="2" borderId="51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vertical="center"/>
    </xf>
    <xf numFmtId="0" fontId="30" fillId="2" borderId="55" xfId="0" applyFont="1" applyFill="1" applyBorder="1" applyAlignment="1">
      <alignment horizontal="center" vertical="center" wrapText="1"/>
    </xf>
    <xf numFmtId="0" fontId="30" fillId="2" borderId="6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1" fontId="30" fillId="2" borderId="45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30" fillId="2" borderId="70" xfId="0" applyFont="1" applyFill="1" applyBorder="1" applyAlignment="1">
      <alignment horizontal="center" vertical="center"/>
    </xf>
    <xf numFmtId="0" fontId="30" fillId="2" borderId="73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vertical="center"/>
    </xf>
    <xf numFmtId="0" fontId="20" fillId="2" borderId="24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vertical="center"/>
    </xf>
    <xf numFmtId="0" fontId="30" fillId="2" borderId="7" xfId="0" applyFont="1" applyFill="1" applyBorder="1" applyAlignment="1">
      <alignment vertical="center"/>
    </xf>
    <xf numFmtId="0" fontId="37" fillId="2" borderId="42" xfId="0" applyFont="1" applyFill="1" applyBorder="1" applyAlignment="1">
      <alignment horizontal="center" vertical="center"/>
    </xf>
    <xf numFmtId="0" fontId="0" fillId="0" borderId="3" xfId="0" applyBorder="1" applyAlignment="1"/>
    <xf numFmtId="0" fontId="28" fillId="2" borderId="24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0" fillId="0" borderId="1" xfId="0" applyBorder="1" applyAlignment="1"/>
    <xf numFmtId="0" fontId="20" fillId="2" borderId="42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left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1" fontId="20" fillId="2" borderId="16" xfId="0" applyNumberFormat="1" applyFont="1" applyFill="1" applyBorder="1" applyAlignment="1">
      <alignment horizontal="center" vertical="center"/>
    </xf>
    <xf numFmtId="1" fontId="29" fillId="2" borderId="24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1" fontId="29" fillId="2" borderId="55" xfId="0" applyNumberFormat="1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1" fontId="29" fillId="2" borderId="45" xfId="0" applyNumberFormat="1" applyFont="1" applyFill="1" applyBorder="1" applyAlignment="1">
      <alignment horizontal="center" vertical="center"/>
    </xf>
    <xf numFmtId="1" fontId="29" fillId="2" borderId="42" xfId="0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right" vertical="center"/>
    </xf>
    <xf numFmtId="0" fontId="30" fillId="2" borderId="42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textRotation="90" wrapText="1"/>
    </xf>
    <xf numFmtId="0" fontId="26" fillId="2" borderId="36" xfId="0" applyFont="1" applyFill="1" applyBorder="1" applyAlignment="1">
      <alignment horizontal="center" vertical="center" textRotation="90" wrapText="1"/>
    </xf>
    <xf numFmtId="0" fontId="26" fillId="2" borderId="36" xfId="0" applyFont="1" applyFill="1" applyBorder="1" applyAlignment="1">
      <alignment horizontal="center" vertical="center" textRotation="90" wrapText="1"/>
    </xf>
    <xf numFmtId="0" fontId="17" fillId="2" borderId="4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/>
    </xf>
    <xf numFmtId="0" fontId="5" fillId="0" borderId="0" xfId="0" applyFont="1" applyFill="1"/>
    <xf numFmtId="0" fontId="20" fillId="0" borderId="37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9" fillId="2" borderId="28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0" borderId="7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29" fillId="2" borderId="28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wrapText="1"/>
    </xf>
    <xf numFmtId="0" fontId="17" fillId="2" borderId="48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0" fillId="2" borderId="29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48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6" fillId="2" borderId="38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58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textRotation="90" wrapText="1"/>
    </xf>
    <xf numFmtId="0" fontId="26" fillId="2" borderId="35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textRotation="90" wrapText="1"/>
    </xf>
    <xf numFmtId="0" fontId="26" fillId="2" borderId="44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  <xf numFmtId="0" fontId="26" fillId="2" borderId="36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29" fillId="2" borderId="3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8" fillId="0" borderId="43" xfId="0" applyFont="1" applyBorder="1" applyAlignment="1">
      <alignment horizontal="center" wrapText="1"/>
    </xf>
    <xf numFmtId="0" fontId="23" fillId="0" borderId="40" xfId="0" applyFont="1" applyBorder="1" applyAlignment="1">
      <alignment horizontal="left" vertical="center"/>
    </xf>
    <xf numFmtId="0" fontId="23" fillId="0" borderId="4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1" fontId="23" fillId="0" borderId="24" xfId="0" applyNumberFormat="1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23" fillId="0" borderId="39" xfId="0" applyFont="1" applyBorder="1" applyAlignment="1">
      <alignment horizontal="left" vertical="center"/>
    </xf>
    <xf numFmtId="0" fontId="23" fillId="2" borderId="44" xfId="0" applyFont="1" applyFill="1" applyBorder="1" applyAlignment="1">
      <alignment horizontal="center" wrapText="1"/>
    </xf>
    <xf numFmtId="0" fontId="23" fillId="0" borderId="47" xfId="0" applyFont="1" applyBorder="1" applyAlignment="1">
      <alignment horizontal="center" wrapText="1"/>
    </xf>
    <xf numFmtId="1" fontId="23" fillId="0" borderId="47" xfId="0" applyNumberFormat="1" applyFont="1" applyBorder="1" applyAlignment="1">
      <alignment horizontal="center" wrapText="1"/>
    </xf>
    <xf numFmtId="1" fontId="23" fillId="0" borderId="43" xfId="0" applyNumberFormat="1" applyFont="1" applyBorder="1" applyAlignment="1">
      <alignment horizontal="center" vertical="center"/>
    </xf>
    <xf numFmtId="1" fontId="23" fillId="0" borderId="54" xfId="0" applyNumberFormat="1" applyFont="1" applyBorder="1" applyAlignment="1">
      <alignment horizontal="center" vertical="center"/>
    </xf>
    <xf numFmtId="1" fontId="23" fillId="0" borderId="43" xfId="0" applyNumberFormat="1" applyFont="1" applyBorder="1" applyAlignment="1">
      <alignment horizontal="center"/>
    </xf>
    <xf numFmtId="1" fontId="23" fillId="0" borderId="45" xfId="0" applyNumberFormat="1" applyFont="1" applyBorder="1" applyAlignment="1">
      <alignment horizontal="center"/>
    </xf>
    <xf numFmtId="1" fontId="23" fillId="0" borderId="35" xfId="0" applyNumberFormat="1" applyFont="1" applyBorder="1" applyAlignment="1">
      <alignment horizontal="center"/>
    </xf>
    <xf numFmtId="1" fontId="23" fillId="0" borderId="45" xfId="0" applyNumberFormat="1" applyFont="1" applyBorder="1" applyAlignment="1">
      <alignment horizontal="center" vertical="center"/>
    </xf>
    <xf numFmtId="1" fontId="23" fillId="0" borderId="44" xfId="0" applyNumberFormat="1" applyFont="1" applyBorder="1" applyAlignment="1">
      <alignment horizontal="center"/>
    </xf>
    <xf numFmtId="1" fontId="8" fillId="0" borderId="43" xfId="0" applyNumberFormat="1" applyFont="1" applyBorder="1" applyAlignment="1">
      <alignment horizontal="center" vertical="center"/>
    </xf>
    <xf numFmtId="1" fontId="8" fillId="0" borderId="55" xfId="0" applyNumberFormat="1" applyFont="1" applyBorder="1" applyAlignment="1">
      <alignment horizontal="center" vertical="center"/>
    </xf>
    <xf numFmtId="1" fontId="8" fillId="2" borderId="43" xfId="0" applyNumberFormat="1" applyFont="1" applyFill="1" applyBorder="1" applyAlignment="1">
      <alignment horizontal="center"/>
    </xf>
    <xf numFmtId="1" fontId="8" fillId="2" borderId="45" xfId="0" applyNumberFormat="1" applyFont="1" applyFill="1" applyBorder="1" applyAlignment="1">
      <alignment horizontal="center"/>
    </xf>
    <xf numFmtId="1" fontId="8" fillId="2" borderId="44" xfId="0" applyNumberFormat="1" applyFont="1" applyFill="1" applyBorder="1" applyAlignment="1">
      <alignment horizontal="center"/>
    </xf>
    <xf numFmtId="1" fontId="17" fillId="2" borderId="43" xfId="0" applyNumberFormat="1" applyFont="1" applyFill="1" applyBorder="1" applyAlignment="1">
      <alignment horizontal="center" vertical="center"/>
    </xf>
    <xf numFmtId="1" fontId="23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4" fillId="2" borderId="0" xfId="0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44"/>
  <sheetViews>
    <sheetView tabSelected="1" zoomScaleNormal="100" workbookViewId="0">
      <selection activeCell="M15" sqref="M15:N15"/>
    </sheetView>
  </sheetViews>
  <sheetFormatPr defaultRowHeight="15" x14ac:dyDescent="0.25"/>
  <cols>
    <col min="2" max="2" width="14" customWidth="1"/>
    <col min="3" max="3" width="21.42578125" customWidth="1"/>
    <col min="4" max="4" width="13.7109375" customWidth="1"/>
    <col min="5" max="5" width="13.85546875" customWidth="1"/>
    <col min="6" max="7" width="19.7109375" customWidth="1"/>
    <col min="8" max="8" width="13.7109375" customWidth="1"/>
    <col min="9" max="9" width="4.140625" customWidth="1"/>
    <col min="10" max="10" width="6.85546875" style="565" customWidth="1"/>
    <col min="11" max="11" width="5.85546875" customWidth="1"/>
  </cols>
  <sheetData>
    <row r="1" spans="1:11" ht="19.5" x14ac:dyDescent="0.3">
      <c r="F1" s="7" t="s">
        <v>104</v>
      </c>
      <c r="G1" s="7"/>
      <c r="H1" s="8"/>
    </row>
    <row r="2" spans="1:11" ht="35.25" customHeight="1" x14ac:dyDescent="0.3">
      <c r="F2" s="395" t="s">
        <v>80</v>
      </c>
      <c r="G2" s="395"/>
      <c r="H2" s="8"/>
    </row>
    <row r="3" spans="1:11" ht="17.45" customHeight="1" x14ac:dyDescent="0.3">
      <c r="F3" s="7" t="s">
        <v>54</v>
      </c>
      <c r="G3" s="7"/>
      <c r="H3" s="8"/>
    </row>
    <row r="4" spans="1:11" ht="16.149999999999999" customHeight="1" x14ac:dyDescent="0.3">
      <c r="F4" s="7"/>
      <c r="G4" s="7"/>
      <c r="H4" s="8"/>
    </row>
    <row r="5" spans="1:11" ht="16.149999999999999" customHeight="1" x14ac:dyDescent="0.3">
      <c r="F5" s="7"/>
      <c r="G5" s="7"/>
      <c r="H5" s="8"/>
    </row>
    <row r="6" spans="1:11" ht="16.149999999999999" customHeight="1" x14ac:dyDescent="0.3">
      <c r="F6" s="7"/>
      <c r="G6" s="7"/>
      <c r="H6" s="8"/>
    </row>
    <row r="7" spans="1:11" ht="16.149999999999999" customHeight="1" x14ac:dyDescent="0.3">
      <c r="F7" s="7"/>
      <c r="G7" s="7"/>
      <c r="H7" s="8"/>
    </row>
    <row r="8" spans="1:11" ht="15" customHeight="1" x14ac:dyDescent="0.25">
      <c r="B8" s="402" t="s">
        <v>106</v>
      </c>
      <c r="C8" s="402"/>
      <c r="D8" s="402"/>
      <c r="E8" s="402"/>
      <c r="F8" s="402"/>
      <c r="G8" s="402"/>
      <c r="H8" s="402"/>
    </row>
    <row r="9" spans="1:11" ht="15" customHeight="1" thickBot="1" x14ac:dyDescent="0.3">
      <c r="B9" s="29"/>
      <c r="C9" s="29"/>
      <c r="D9" s="29"/>
      <c r="E9" s="80"/>
      <c r="F9" s="29"/>
      <c r="G9" s="80"/>
      <c r="H9" s="29"/>
    </row>
    <row r="10" spans="1:11" ht="90.6" customHeight="1" thickBot="1" x14ac:dyDescent="0.3">
      <c r="B10" s="106" t="s">
        <v>103</v>
      </c>
      <c r="C10" s="106" t="s">
        <v>87</v>
      </c>
      <c r="D10" s="106" t="s">
        <v>45</v>
      </c>
      <c r="E10" s="106" t="s">
        <v>46</v>
      </c>
      <c r="F10" s="106" t="s">
        <v>58</v>
      </c>
      <c r="G10" s="106" t="s">
        <v>62</v>
      </c>
      <c r="H10" s="107" t="s">
        <v>47</v>
      </c>
    </row>
    <row r="11" spans="1:11" ht="14.25" customHeight="1" thickBot="1" x14ac:dyDescent="0.3">
      <c r="B11" s="396" t="s">
        <v>33</v>
      </c>
      <c r="C11" s="397"/>
      <c r="D11" s="397"/>
      <c r="E11" s="397"/>
      <c r="F11" s="397"/>
      <c r="G11" s="397"/>
      <c r="H11" s="398"/>
    </row>
    <row r="12" spans="1:11" ht="19.149999999999999" customHeight="1" x14ac:dyDescent="0.3">
      <c r="B12" s="30">
        <v>1</v>
      </c>
      <c r="C12" s="77" t="s">
        <v>7</v>
      </c>
      <c r="D12" s="551">
        <f>'ОЧКИ обяз виды'!AO7+'ОЧКИ обяз виды ФВ'!AS6</f>
        <v>285</v>
      </c>
      <c r="E12" s="69">
        <f>'Виды по выбору'!X7</f>
        <v>50</v>
      </c>
      <c r="F12" s="263">
        <v>3</v>
      </c>
      <c r="G12" s="564"/>
      <c r="H12" s="558">
        <f>SUM(D12+E12+F12+G12)</f>
        <v>338</v>
      </c>
      <c r="I12" s="5"/>
      <c r="J12" s="565">
        <v>1</v>
      </c>
    </row>
    <row r="13" spans="1:11" ht="18" customHeight="1" thickBot="1" x14ac:dyDescent="0.35">
      <c r="B13" s="359">
        <v>2</v>
      </c>
      <c r="C13" s="360" t="s">
        <v>8</v>
      </c>
      <c r="D13" s="552">
        <f>'ОЧКИ обяз виды'!AO8+'ОЧКИ обяз виды ФВ'!AS7</f>
        <v>229</v>
      </c>
      <c r="E13" s="361">
        <f>'Виды по выбору'!X8</f>
        <v>50</v>
      </c>
      <c r="F13" s="242">
        <v>8</v>
      </c>
      <c r="G13" s="362"/>
      <c r="H13" s="559">
        <f>SUM(D13+E13+F13+G13)</f>
        <v>287</v>
      </c>
      <c r="I13" s="5"/>
      <c r="J13" s="565">
        <v>2</v>
      </c>
    </row>
    <row r="14" spans="1:11" ht="13.5" customHeight="1" thickBot="1" x14ac:dyDescent="0.3">
      <c r="A14" s="142"/>
      <c r="B14" s="399" t="s">
        <v>34</v>
      </c>
      <c r="C14" s="400"/>
      <c r="D14" s="400"/>
      <c r="E14" s="400"/>
      <c r="F14" s="400"/>
      <c r="G14" s="400"/>
      <c r="H14" s="401"/>
    </row>
    <row r="15" spans="1:11" s="9" customFormat="1" ht="16.5" customHeight="1" x14ac:dyDescent="0.3">
      <c r="A15" s="143"/>
      <c r="B15" s="541">
        <v>1</v>
      </c>
      <c r="C15" s="542" t="s">
        <v>22</v>
      </c>
      <c r="D15" s="553">
        <f>'ОЧКИ обяз виды'!AO22+'ОЧКИ обяз виды ФВ'!AS21</f>
        <v>326</v>
      </c>
      <c r="E15" s="543">
        <f>'Виды по выбору'!X22</f>
        <v>66</v>
      </c>
      <c r="F15" s="544">
        <v>120</v>
      </c>
      <c r="G15" s="545">
        <f>'очки РСШ'!U16</f>
        <v>4</v>
      </c>
      <c r="H15" s="560">
        <f>SUM(D15+E15+F15+G15)</f>
        <v>516</v>
      </c>
      <c r="I15" s="291"/>
      <c r="J15" s="566">
        <v>1</v>
      </c>
      <c r="K15" s="216">
        <v>1</v>
      </c>
    </row>
    <row r="16" spans="1:11" s="9" customFormat="1" ht="16.5" customHeight="1" x14ac:dyDescent="0.3">
      <c r="A16" s="143"/>
      <c r="B16" s="141">
        <v>2</v>
      </c>
      <c r="C16" s="74" t="s">
        <v>16</v>
      </c>
      <c r="D16" s="554">
        <f>'ОЧКИ обяз виды'!AO16+'ОЧКИ обяз виды ФВ'!AS15</f>
        <v>211</v>
      </c>
      <c r="E16" s="133">
        <f>'Виды по выбору'!X16</f>
        <v>0</v>
      </c>
      <c r="F16" s="134">
        <v>18</v>
      </c>
      <c r="G16" s="135"/>
      <c r="H16" s="561">
        <f t="shared" ref="H16:H35" si="0">SUM(D16+E16+F16+G16)</f>
        <v>229</v>
      </c>
      <c r="I16" s="291"/>
      <c r="J16" s="569">
        <v>4</v>
      </c>
      <c r="K16" s="216">
        <v>2</v>
      </c>
    </row>
    <row r="17" spans="1:12" s="9" customFormat="1" ht="16.5" customHeight="1" x14ac:dyDescent="0.3">
      <c r="A17" s="143"/>
      <c r="B17" s="141">
        <v>3</v>
      </c>
      <c r="C17" s="74" t="s">
        <v>25</v>
      </c>
      <c r="D17" s="554">
        <f>'ОЧКИ обяз виды'!AO25+'ОЧКИ обяз виды ФВ'!AS24</f>
        <v>211</v>
      </c>
      <c r="E17" s="133">
        <f>'Виды по выбору'!X25</f>
        <v>0</v>
      </c>
      <c r="F17" s="139"/>
      <c r="G17" s="130"/>
      <c r="H17" s="561">
        <f t="shared" si="0"/>
        <v>211</v>
      </c>
      <c r="I17" s="292"/>
      <c r="J17" s="566">
        <v>6</v>
      </c>
      <c r="K17" s="216">
        <v>5</v>
      </c>
    </row>
    <row r="18" spans="1:12" s="9" customFormat="1" ht="18" customHeight="1" x14ac:dyDescent="0.3">
      <c r="A18" s="143"/>
      <c r="B18" s="141">
        <v>4</v>
      </c>
      <c r="C18" s="76" t="s">
        <v>24</v>
      </c>
      <c r="D18" s="554">
        <f>'ОЧКИ обяз виды'!AO24+'ОЧКИ обяз виды ФВ'!AS23</f>
        <v>173</v>
      </c>
      <c r="E18" s="133">
        <f>'Виды по выбору'!X24</f>
        <v>33</v>
      </c>
      <c r="F18" s="139">
        <v>31</v>
      </c>
      <c r="G18" s="130"/>
      <c r="H18" s="561">
        <f t="shared" si="0"/>
        <v>237</v>
      </c>
      <c r="I18" s="293"/>
      <c r="J18" s="566">
        <v>3</v>
      </c>
      <c r="K18" s="216">
        <v>7</v>
      </c>
    </row>
    <row r="19" spans="1:12" s="9" customFormat="1" ht="15" customHeight="1" x14ac:dyDescent="0.3">
      <c r="A19" s="143"/>
      <c r="B19" s="141">
        <v>5</v>
      </c>
      <c r="C19" s="75" t="s">
        <v>17</v>
      </c>
      <c r="D19" s="554">
        <f>'ОЧКИ обяз виды'!AO17+'ОЧКИ обяз виды ФВ'!AS16</f>
        <v>190</v>
      </c>
      <c r="E19" s="133">
        <f>'Виды по выбору'!X17</f>
        <v>16</v>
      </c>
      <c r="F19" s="131">
        <v>23</v>
      </c>
      <c r="G19" s="132"/>
      <c r="H19" s="561">
        <f t="shared" si="0"/>
        <v>229</v>
      </c>
      <c r="I19" s="291"/>
      <c r="J19" s="569">
        <v>4</v>
      </c>
      <c r="K19" s="216">
        <v>4</v>
      </c>
    </row>
    <row r="20" spans="1:12" s="9" customFormat="1" ht="16.5" customHeight="1" x14ac:dyDescent="0.3">
      <c r="A20" s="143"/>
      <c r="B20" s="141">
        <v>6</v>
      </c>
      <c r="C20" s="74" t="s">
        <v>28</v>
      </c>
      <c r="D20" s="554">
        <f>'ОЧКИ обяз виды'!AO28+'ОЧКИ обяз виды ФВ'!AS27</f>
        <v>148</v>
      </c>
      <c r="E20" s="133">
        <f>'Виды по выбору'!X28</f>
        <v>50</v>
      </c>
      <c r="F20" s="134"/>
      <c r="G20" s="135">
        <f>'очки РСШ'!U22</f>
        <v>12</v>
      </c>
      <c r="H20" s="561">
        <f t="shared" si="0"/>
        <v>210</v>
      </c>
      <c r="I20" s="295"/>
      <c r="J20" s="566">
        <v>7</v>
      </c>
      <c r="K20" s="216">
        <v>6</v>
      </c>
    </row>
    <row r="21" spans="1:12" s="9" customFormat="1" ht="17.25" customHeight="1" x14ac:dyDescent="0.3">
      <c r="A21" s="143"/>
      <c r="B21" s="141">
        <v>7</v>
      </c>
      <c r="C21" s="75" t="s">
        <v>27</v>
      </c>
      <c r="D21" s="555">
        <f>'ОЧКИ обяз виды'!AO27+'ОЧКИ обяз виды ФВ'!AS26</f>
        <v>225</v>
      </c>
      <c r="E21" s="136">
        <f>'Виды по выбору'!X27</f>
        <v>73</v>
      </c>
      <c r="F21" s="137">
        <v>25</v>
      </c>
      <c r="G21" s="138"/>
      <c r="H21" s="561">
        <f t="shared" si="0"/>
        <v>323</v>
      </c>
      <c r="I21" s="294"/>
      <c r="J21" s="566">
        <v>2</v>
      </c>
      <c r="K21" s="370">
        <v>3</v>
      </c>
      <c r="L21" s="245"/>
    </row>
    <row r="22" spans="1:12" s="9" customFormat="1" ht="18.75" customHeight="1" x14ac:dyDescent="0.3">
      <c r="A22" s="143"/>
      <c r="B22" s="141">
        <v>8</v>
      </c>
      <c r="C22" s="74" t="s">
        <v>12</v>
      </c>
      <c r="D22" s="554">
        <f>'ОЧКИ обяз виды'!AO11+'ОЧКИ обяз виды ФВ'!AS10</f>
        <v>81</v>
      </c>
      <c r="E22" s="140">
        <f>'Виды по выбору'!X11</f>
        <v>17</v>
      </c>
      <c r="F22" s="134">
        <v>8</v>
      </c>
      <c r="G22" s="135"/>
      <c r="H22" s="561">
        <f t="shared" si="0"/>
        <v>106</v>
      </c>
      <c r="I22" s="291"/>
      <c r="J22" s="566">
        <v>15</v>
      </c>
      <c r="K22" s="216">
        <v>10</v>
      </c>
    </row>
    <row r="23" spans="1:12" s="9" customFormat="1" ht="16.5" customHeight="1" x14ac:dyDescent="0.3">
      <c r="A23" s="143"/>
      <c r="B23" s="141">
        <v>9</v>
      </c>
      <c r="C23" s="74" t="s">
        <v>18</v>
      </c>
      <c r="D23" s="554">
        <f>'ОЧКИ обяз виды'!AO18+'ОЧКИ обяз виды ФВ'!AS17</f>
        <v>124</v>
      </c>
      <c r="E23" s="140">
        <f>'Виды по выбору'!X18</f>
        <v>21</v>
      </c>
      <c r="F23" s="134"/>
      <c r="G23" s="135"/>
      <c r="H23" s="561">
        <f t="shared" si="0"/>
        <v>145</v>
      </c>
      <c r="I23" s="293"/>
      <c r="J23" s="566">
        <v>10</v>
      </c>
      <c r="K23" s="216">
        <v>9</v>
      </c>
    </row>
    <row r="24" spans="1:12" s="9" customFormat="1" ht="18" customHeight="1" x14ac:dyDescent="0.3">
      <c r="A24" s="143"/>
      <c r="B24" s="141">
        <v>10</v>
      </c>
      <c r="C24" s="74" t="s">
        <v>23</v>
      </c>
      <c r="D24" s="554">
        <f>'ОЧКИ обяз виды'!AO23+'ОЧКИ обяз виды ФВ'!AS22</f>
        <v>91</v>
      </c>
      <c r="E24" s="140">
        <f>'Виды по выбору'!X23</f>
        <v>18</v>
      </c>
      <c r="F24" s="134"/>
      <c r="G24" s="135"/>
      <c r="H24" s="561">
        <f t="shared" si="0"/>
        <v>109</v>
      </c>
      <c r="I24" s="293"/>
      <c r="J24" s="566">
        <v>14</v>
      </c>
      <c r="K24" s="216">
        <v>8</v>
      </c>
    </row>
    <row r="25" spans="1:12" s="9" customFormat="1" ht="16.5" customHeight="1" x14ac:dyDescent="0.3">
      <c r="A25" s="143"/>
      <c r="B25" s="141">
        <v>11</v>
      </c>
      <c r="C25" s="74" t="s">
        <v>10</v>
      </c>
      <c r="D25" s="554">
        <f>'ОЧКИ обяз виды'!AO10+'ОЧКИ обяз виды ФВ'!AS9</f>
        <v>87</v>
      </c>
      <c r="E25" s="140">
        <f>'Виды по выбору'!X10</f>
        <v>0</v>
      </c>
      <c r="F25" s="134"/>
      <c r="G25" s="135"/>
      <c r="H25" s="561">
        <f t="shared" si="0"/>
        <v>87</v>
      </c>
      <c r="I25" s="293"/>
      <c r="J25" s="566">
        <v>18</v>
      </c>
      <c r="K25" s="216">
        <v>18</v>
      </c>
    </row>
    <row r="26" spans="1:12" s="9" customFormat="1" ht="17.25" customHeight="1" x14ac:dyDescent="0.3">
      <c r="A26" s="143"/>
      <c r="B26" s="141">
        <v>12</v>
      </c>
      <c r="C26" s="76" t="s">
        <v>14</v>
      </c>
      <c r="D26" s="554">
        <f>'ОЧКИ обяз виды'!AO13+'ОЧКИ обяз виды ФВ'!AS12</f>
        <v>118</v>
      </c>
      <c r="E26" s="133">
        <f>'Виды по выбору'!X13</f>
        <v>0</v>
      </c>
      <c r="F26" s="139"/>
      <c r="G26" s="130"/>
      <c r="H26" s="561">
        <f t="shared" si="0"/>
        <v>118</v>
      </c>
      <c r="I26" s="293"/>
      <c r="J26" s="566">
        <v>13</v>
      </c>
      <c r="K26" s="216">
        <v>15</v>
      </c>
    </row>
    <row r="27" spans="1:12" s="9" customFormat="1" ht="15.75" customHeight="1" x14ac:dyDescent="0.3">
      <c r="A27" s="143"/>
      <c r="B27" s="141">
        <v>13</v>
      </c>
      <c r="C27" s="74" t="s">
        <v>30</v>
      </c>
      <c r="D27" s="554">
        <f>'ОЧКИ обяз виды'!AO30+'ОЧКИ обяз виды ФВ'!AS29</f>
        <v>169</v>
      </c>
      <c r="E27" s="133">
        <f>'Виды по выбору'!X30</f>
        <v>0</v>
      </c>
      <c r="F27" s="139">
        <v>4</v>
      </c>
      <c r="G27" s="130"/>
      <c r="H27" s="561">
        <f t="shared" si="0"/>
        <v>173</v>
      </c>
      <c r="I27" s="293"/>
      <c r="J27" s="566">
        <v>8</v>
      </c>
      <c r="K27" s="216">
        <v>12</v>
      </c>
    </row>
    <row r="28" spans="1:12" s="9" customFormat="1" ht="16.5" customHeight="1" x14ac:dyDescent="0.3">
      <c r="A28" s="143"/>
      <c r="B28" s="141">
        <v>14</v>
      </c>
      <c r="C28" s="74" t="s">
        <v>19</v>
      </c>
      <c r="D28" s="554">
        <f>'ОЧКИ обяз виды'!AO19+'ОЧКИ обяз виды ФВ'!AS18</f>
        <v>91</v>
      </c>
      <c r="E28" s="140">
        <f>'Виды по выбору'!X19</f>
        <v>0</v>
      </c>
      <c r="F28" s="139"/>
      <c r="G28" s="130"/>
      <c r="H28" s="561">
        <f t="shared" si="0"/>
        <v>91</v>
      </c>
      <c r="I28" s="291"/>
      <c r="J28" s="566">
        <v>17</v>
      </c>
      <c r="K28" s="216">
        <v>13</v>
      </c>
    </row>
    <row r="29" spans="1:12" s="9" customFormat="1" ht="16.5" customHeight="1" x14ac:dyDescent="0.3">
      <c r="A29" s="143"/>
      <c r="B29" s="141">
        <v>15</v>
      </c>
      <c r="C29" s="74" t="s">
        <v>11</v>
      </c>
      <c r="D29" s="554">
        <f>'ОЧКИ обяз виды'!AO12+'ОЧКИ обяз виды ФВ'!AS11</f>
        <v>100</v>
      </c>
      <c r="E29" s="140">
        <f>'Виды по выбору'!X12</f>
        <v>0</v>
      </c>
      <c r="F29" s="139"/>
      <c r="G29" s="130"/>
      <c r="H29" s="561">
        <f t="shared" si="0"/>
        <v>100</v>
      </c>
      <c r="I29" s="293"/>
      <c r="J29" s="566">
        <v>16</v>
      </c>
      <c r="K29" s="216">
        <v>11</v>
      </c>
    </row>
    <row r="30" spans="1:12" s="9" customFormat="1" ht="18" customHeight="1" x14ac:dyDescent="0.3">
      <c r="A30" s="143"/>
      <c r="B30" s="141">
        <v>16</v>
      </c>
      <c r="C30" s="74" t="s">
        <v>21</v>
      </c>
      <c r="D30" s="554">
        <f>'ОЧКИ обяз виды'!AO21+'ОЧКИ обяз виды ФВ'!AS20</f>
        <v>119</v>
      </c>
      <c r="E30" s="136">
        <f>'Виды по выбору'!X21</f>
        <v>0</v>
      </c>
      <c r="F30" s="139"/>
      <c r="G30" s="138"/>
      <c r="H30" s="561">
        <f t="shared" si="0"/>
        <v>119</v>
      </c>
      <c r="I30" s="291"/>
      <c r="J30" s="566">
        <v>12</v>
      </c>
      <c r="K30" s="216">
        <v>17</v>
      </c>
    </row>
    <row r="31" spans="1:12" s="9" customFormat="1" ht="18" customHeight="1" x14ac:dyDescent="0.3">
      <c r="A31" s="143"/>
      <c r="B31" s="141">
        <v>17</v>
      </c>
      <c r="C31" s="238" t="s">
        <v>29</v>
      </c>
      <c r="D31" s="552">
        <f>'ОЧКИ обяз виды'!AO29+'ОЧКИ обяз виды ФВ'!AS28</f>
        <v>105</v>
      </c>
      <c r="E31" s="242">
        <f>'Виды по выбору'!X29</f>
        <v>40</v>
      </c>
      <c r="F31" s="243"/>
      <c r="G31" s="244"/>
      <c r="H31" s="561">
        <f t="shared" si="0"/>
        <v>145</v>
      </c>
      <c r="I31" s="291"/>
      <c r="J31" s="566">
        <v>10</v>
      </c>
      <c r="K31" s="216">
        <v>16</v>
      </c>
    </row>
    <row r="32" spans="1:12" s="9" customFormat="1" ht="18" customHeight="1" x14ac:dyDescent="0.3">
      <c r="A32" s="143"/>
      <c r="B32" s="141">
        <v>18</v>
      </c>
      <c r="C32" s="76" t="s">
        <v>13</v>
      </c>
      <c r="D32" s="554">
        <f>'ОЧКИ обяз виды'!AO14+'ОЧКИ обяз виды ФВ'!AS13</f>
        <v>146</v>
      </c>
      <c r="E32" s="140">
        <f>'Виды по выбору'!X14</f>
        <v>15</v>
      </c>
      <c r="F32" s="139"/>
      <c r="G32" s="130"/>
      <c r="H32" s="561">
        <f t="shared" si="0"/>
        <v>161</v>
      </c>
      <c r="I32" s="291"/>
      <c r="J32" s="566">
        <v>9</v>
      </c>
      <c r="K32" s="216">
        <v>14</v>
      </c>
    </row>
    <row r="33" spans="1:11" s="9" customFormat="1" ht="18.75" customHeight="1" x14ac:dyDescent="0.3">
      <c r="A33" s="143"/>
      <c r="B33" s="141">
        <v>19</v>
      </c>
      <c r="C33" s="75" t="s">
        <v>15</v>
      </c>
      <c r="D33" s="552">
        <f>'ОЧКИ обяз виды'!AO15+'ОЧКИ обяз виды ФВ'!AS14</f>
        <v>54</v>
      </c>
      <c r="E33" s="242">
        <f>'Виды по выбору'!X15</f>
        <v>0</v>
      </c>
      <c r="F33" s="243"/>
      <c r="G33" s="244"/>
      <c r="H33" s="561">
        <f t="shared" si="0"/>
        <v>54</v>
      </c>
      <c r="I33" s="291"/>
      <c r="J33" s="566">
        <v>21</v>
      </c>
      <c r="K33" s="216">
        <v>19</v>
      </c>
    </row>
    <row r="34" spans="1:11" s="9" customFormat="1" ht="17.25" customHeight="1" x14ac:dyDescent="0.3">
      <c r="A34" s="143"/>
      <c r="B34" s="141">
        <v>20</v>
      </c>
      <c r="C34" s="74" t="s">
        <v>20</v>
      </c>
      <c r="D34" s="556">
        <f>'ОЧКИ обяз виды'!AO20+'ОЧКИ обяз виды ФВ'!AS19</f>
        <v>58</v>
      </c>
      <c r="E34" s="239">
        <f>'Виды по выбору'!X20</f>
        <v>0</v>
      </c>
      <c r="F34" s="240"/>
      <c r="G34" s="241"/>
      <c r="H34" s="561">
        <f t="shared" si="0"/>
        <v>58</v>
      </c>
      <c r="I34" s="293"/>
      <c r="J34" s="566">
        <v>20</v>
      </c>
      <c r="K34" s="216">
        <v>20</v>
      </c>
    </row>
    <row r="35" spans="1:11" s="9" customFormat="1" ht="17.25" customHeight="1" thickBot="1" x14ac:dyDescent="0.35">
      <c r="A35" s="143"/>
      <c r="B35" s="546">
        <v>21</v>
      </c>
      <c r="C35" s="547" t="s">
        <v>26</v>
      </c>
      <c r="D35" s="557">
        <f>'ОЧКИ обяз виды'!AO26+'ОЧКИ обяз виды ФВ'!AS25</f>
        <v>48</v>
      </c>
      <c r="E35" s="548">
        <f>'Виды по выбору'!X26</f>
        <v>14</v>
      </c>
      <c r="F35" s="549"/>
      <c r="G35" s="550"/>
      <c r="H35" s="562">
        <f t="shared" si="0"/>
        <v>62</v>
      </c>
      <c r="I35" s="291"/>
      <c r="J35" s="566">
        <v>19</v>
      </c>
      <c r="K35" s="216">
        <v>21</v>
      </c>
    </row>
    <row r="36" spans="1:11" x14ac:dyDescent="0.25">
      <c r="I36" s="296"/>
      <c r="J36" s="567"/>
      <c r="K36" s="292"/>
    </row>
    <row r="37" spans="1:11" s="9" customFormat="1" ht="16.5" customHeight="1" x14ac:dyDescent="0.3">
      <c r="B37" s="13"/>
      <c r="C37" s="14"/>
      <c r="D37" s="15"/>
      <c r="E37" s="15"/>
      <c r="F37" s="13"/>
      <c r="G37" s="13"/>
      <c r="H37" s="16"/>
      <c r="I37" s="17"/>
      <c r="J37" s="568"/>
      <c r="K37"/>
    </row>
    <row r="38" spans="1:11" ht="18" customHeight="1" x14ac:dyDescent="0.35">
      <c r="A38" s="214"/>
      <c r="B38" s="403" t="s">
        <v>55</v>
      </c>
      <c r="C38" s="403"/>
      <c r="D38" s="403"/>
      <c r="E38" s="215" t="s">
        <v>67</v>
      </c>
      <c r="F38" s="214"/>
      <c r="G38" s="214"/>
      <c r="I38" s="4"/>
      <c r="K38" s="9"/>
    </row>
    <row r="39" spans="1:11" ht="19.5" x14ac:dyDescent="0.3">
      <c r="A39" s="214"/>
      <c r="B39" s="403" t="s">
        <v>56</v>
      </c>
      <c r="C39" s="403"/>
      <c r="D39" s="403"/>
      <c r="E39" s="215" t="s">
        <v>68</v>
      </c>
      <c r="F39" s="214"/>
      <c r="G39" s="214"/>
    </row>
    <row r="40" spans="1:11" x14ac:dyDescent="0.25">
      <c r="A40" s="214"/>
      <c r="B40" s="216"/>
      <c r="C40" s="216"/>
      <c r="D40" s="216"/>
      <c r="E40" s="216"/>
      <c r="F40" s="214"/>
      <c r="G40" s="214"/>
    </row>
    <row r="41" spans="1:11" x14ac:dyDescent="0.25">
      <c r="B41" s="9"/>
      <c r="C41" s="9"/>
      <c r="D41" s="9"/>
      <c r="E41" s="9"/>
    </row>
    <row r="42" spans="1:11" x14ac:dyDescent="0.25">
      <c r="B42" s="9"/>
      <c r="C42" s="9"/>
      <c r="D42" s="9"/>
      <c r="E42" s="9"/>
    </row>
    <row r="43" spans="1:11" x14ac:dyDescent="0.25">
      <c r="B43" s="9"/>
      <c r="C43" s="9"/>
      <c r="D43" s="9"/>
      <c r="E43" s="9"/>
    </row>
    <row r="44" spans="1:11" x14ac:dyDescent="0.25">
      <c r="B44" s="10"/>
      <c r="C44" s="9"/>
      <c r="D44" s="9"/>
      <c r="E44" s="9"/>
    </row>
  </sheetData>
  <sortState ref="C10:I29">
    <sortCondition descending="1" ref="H10:H29"/>
  </sortState>
  <mergeCells count="6">
    <mergeCell ref="F2:G2"/>
    <mergeCell ref="B11:H11"/>
    <mergeCell ref="B14:H14"/>
    <mergeCell ref="B8:H8"/>
    <mergeCell ref="B39:D39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colBreaks count="1" manualBreakCount="1">
    <brk id="8" max="36" man="1"/>
  </colBreaks>
  <ignoredErrors>
    <ignoredError sqref="D23 D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R58"/>
  <sheetViews>
    <sheetView showGridLines="0" zoomScaleNormal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AO10" sqref="AO10:AO30"/>
    </sheetView>
  </sheetViews>
  <sheetFormatPr defaultColWidth="9.140625" defaultRowHeight="12" x14ac:dyDescent="0.2"/>
  <cols>
    <col min="1" max="1" width="17.7109375" style="1" customWidth="1"/>
    <col min="2" max="2" width="4.7109375" style="43" hidden="1" customWidth="1"/>
    <col min="3" max="3" width="5" style="43" hidden="1" customWidth="1"/>
    <col min="4" max="4" width="4.7109375" style="43" hidden="1" customWidth="1"/>
    <col min="5" max="5" width="0.140625" style="43" hidden="1" customWidth="1"/>
    <col min="6" max="6" width="5.5703125" style="40" hidden="1" customWidth="1"/>
    <col min="7" max="7" width="4.28515625" style="40" hidden="1" customWidth="1"/>
    <col min="8" max="8" width="1.28515625" style="40" hidden="1" customWidth="1"/>
    <col min="9" max="9" width="0.7109375" style="40" hidden="1" customWidth="1"/>
    <col min="10" max="10" width="4.7109375" style="40" customWidth="1"/>
    <col min="11" max="11" width="4.140625" style="40" customWidth="1"/>
    <col min="12" max="12" width="3.5703125" style="40" customWidth="1"/>
    <col min="13" max="13" width="4.140625" style="40" customWidth="1"/>
    <col min="14" max="14" width="5.28515625" style="43" hidden="1" customWidth="1"/>
    <col min="15" max="15" width="0.140625" style="43" hidden="1" customWidth="1"/>
    <col min="16" max="16" width="5.85546875" style="380" customWidth="1"/>
    <col min="17" max="17" width="5" style="380" customWidth="1"/>
    <col min="18" max="18" width="5.7109375" style="43" hidden="1" customWidth="1"/>
    <col min="19" max="19" width="3.7109375" style="71" customWidth="1"/>
    <col min="20" max="20" width="4.28515625" style="71" customWidth="1"/>
    <col min="21" max="22" width="4.140625" style="71" customWidth="1"/>
    <col min="23" max="23" width="3" style="71" customWidth="1"/>
    <col min="24" max="24" width="4" style="71" customWidth="1"/>
    <col min="25" max="25" width="3.42578125" style="71" customWidth="1"/>
    <col min="26" max="26" width="3.7109375" style="71" customWidth="1"/>
    <col min="27" max="27" width="3.140625" style="71" customWidth="1"/>
    <col min="28" max="28" width="4.140625" style="71" customWidth="1"/>
    <col min="29" max="30" width="3.7109375" style="71" customWidth="1"/>
    <col min="31" max="31" width="3.42578125" style="71" customWidth="1"/>
    <col min="32" max="32" width="3.5703125" style="71" customWidth="1"/>
    <col min="33" max="33" width="3" style="71" customWidth="1"/>
    <col min="34" max="34" width="3.7109375" style="71" customWidth="1"/>
    <col min="35" max="35" width="2.85546875" style="71" customWidth="1"/>
    <col min="36" max="36" width="3.5703125" style="71" customWidth="1"/>
    <col min="37" max="37" width="3.140625" style="71" customWidth="1"/>
    <col min="38" max="38" width="3.7109375" style="71" customWidth="1"/>
    <col min="39" max="39" width="3.5703125" style="71" customWidth="1"/>
    <col min="40" max="40" width="4.7109375" style="71" customWidth="1"/>
    <col min="41" max="41" width="8" style="1" customWidth="1"/>
    <col min="42" max="16384" width="9.140625" style="1"/>
  </cols>
  <sheetData>
    <row r="1" spans="1:41" ht="2.25" customHeight="1" thickBot="1" x14ac:dyDescent="0.25"/>
    <row r="2" spans="1:41" ht="19.5" thickBot="1" x14ac:dyDescent="0.35">
      <c r="A2" s="452" t="s">
        <v>48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4"/>
    </row>
    <row r="3" spans="1:41" s="18" customFormat="1" ht="41.25" customHeight="1" thickBot="1" x14ac:dyDescent="0.3">
      <c r="A3" s="422" t="s">
        <v>0</v>
      </c>
      <c r="B3" s="458" t="s">
        <v>1</v>
      </c>
      <c r="C3" s="459"/>
      <c r="D3" s="459"/>
      <c r="E3" s="460"/>
      <c r="F3" s="461" t="s">
        <v>1</v>
      </c>
      <c r="G3" s="462"/>
      <c r="H3" s="462"/>
      <c r="I3" s="463"/>
      <c r="J3" s="425" t="s">
        <v>90</v>
      </c>
      <c r="K3" s="426"/>
      <c r="L3" s="425" t="s">
        <v>53</v>
      </c>
      <c r="M3" s="426"/>
      <c r="N3" s="467" t="s">
        <v>52</v>
      </c>
      <c r="O3" s="468"/>
      <c r="P3" s="415" t="s">
        <v>98</v>
      </c>
      <c r="Q3" s="416"/>
      <c r="R3" s="467" t="s">
        <v>53</v>
      </c>
      <c r="S3" s="471" t="s">
        <v>96</v>
      </c>
      <c r="T3" s="472"/>
      <c r="U3" s="471" t="s">
        <v>97</v>
      </c>
      <c r="V3" s="472"/>
      <c r="W3" s="421" t="s">
        <v>69</v>
      </c>
      <c r="X3" s="421"/>
      <c r="Y3" s="421"/>
      <c r="Z3" s="420"/>
      <c r="AA3" s="425" t="s">
        <v>1</v>
      </c>
      <c r="AB3" s="433"/>
      <c r="AC3" s="433"/>
      <c r="AD3" s="426"/>
      <c r="AE3" s="425" t="s">
        <v>95</v>
      </c>
      <c r="AF3" s="433"/>
      <c r="AG3" s="433"/>
      <c r="AH3" s="426"/>
      <c r="AI3" s="425" t="s">
        <v>63</v>
      </c>
      <c r="AJ3" s="433"/>
      <c r="AK3" s="433"/>
      <c r="AL3" s="426"/>
      <c r="AM3" s="425" t="s">
        <v>59</v>
      </c>
      <c r="AN3" s="433"/>
      <c r="AO3" s="455" t="s">
        <v>32</v>
      </c>
    </row>
    <row r="4" spans="1:41" s="18" customFormat="1" ht="24.75" customHeight="1" thickBot="1" x14ac:dyDescent="0.3">
      <c r="A4" s="423"/>
      <c r="B4" s="434" t="s">
        <v>2</v>
      </c>
      <c r="C4" s="435"/>
      <c r="D4" s="436" t="s">
        <v>3</v>
      </c>
      <c r="E4" s="437"/>
      <c r="F4" s="464" t="s">
        <v>75</v>
      </c>
      <c r="G4" s="465"/>
      <c r="H4" s="464" t="s">
        <v>74</v>
      </c>
      <c r="I4" s="465"/>
      <c r="J4" s="427"/>
      <c r="K4" s="428"/>
      <c r="L4" s="427"/>
      <c r="M4" s="428"/>
      <c r="N4" s="469"/>
      <c r="O4" s="470"/>
      <c r="P4" s="417"/>
      <c r="Q4" s="418"/>
      <c r="R4" s="469"/>
      <c r="S4" s="473"/>
      <c r="T4" s="474"/>
      <c r="U4" s="473"/>
      <c r="V4" s="474"/>
      <c r="W4" s="419" t="s">
        <v>74</v>
      </c>
      <c r="X4" s="420"/>
      <c r="Y4" s="421" t="s">
        <v>75</v>
      </c>
      <c r="Z4" s="420"/>
      <c r="AA4" s="419" t="s">
        <v>74</v>
      </c>
      <c r="AB4" s="420"/>
      <c r="AC4" s="421" t="s">
        <v>75</v>
      </c>
      <c r="AD4" s="420"/>
      <c r="AE4" s="419" t="s">
        <v>74</v>
      </c>
      <c r="AF4" s="420"/>
      <c r="AG4" s="421" t="s">
        <v>75</v>
      </c>
      <c r="AH4" s="420"/>
      <c r="AI4" s="419" t="s">
        <v>74</v>
      </c>
      <c r="AJ4" s="420"/>
      <c r="AK4" s="421" t="s">
        <v>75</v>
      </c>
      <c r="AL4" s="420"/>
      <c r="AM4" s="427"/>
      <c r="AN4" s="466"/>
      <c r="AO4" s="456"/>
    </row>
    <row r="5" spans="1:41" s="18" customFormat="1" ht="15" customHeight="1" thickBot="1" x14ac:dyDescent="0.3">
      <c r="A5" s="424"/>
      <c r="B5" s="38" t="s">
        <v>5</v>
      </c>
      <c r="C5" s="39" t="s">
        <v>4</v>
      </c>
      <c r="D5" s="38" t="s">
        <v>5</v>
      </c>
      <c r="E5" s="39" t="s">
        <v>4</v>
      </c>
      <c r="F5" s="38" t="s">
        <v>5</v>
      </c>
      <c r="G5" s="39" t="s">
        <v>4</v>
      </c>
      <c r="H5" s="38" t="s">
        <v>5</v>
      </c>
      <c r="I5" s="39" t="s">
        <v>4</v>
      </c>
      <c r="J5" s="259" t="s">
        <v>5</v>
      </c>
      <c r="K5" s="260" t="s">
        <v>4</v>
      </c>
      <c r="L5" s="38" t="s">
        <v>5</v>
      </c>
      <c r="M5" s="39" t="s">
        <v>4</v>
      </c>
      <c r="N5" s="123" t="s">
        <v>5</v>
      </c>
      <c r="O5" s="124" t="s">
        <v>4</v>
      </c>
      <c r="P5" s="381" t="s">
        <v>5</v>
      </c>
      <c r="Q5" s="381" t="s">
        <v>4</v>
      </c>
      <c r="R5" s="123" t="s">
        <v>5</v>
      </c>
      <c r="S5" s="38" t="s">
        <v>5</v>
      </c>
      <c r="T5" s="39" t="s">
        <v>4</v>
      </c>
      <c r="U5" s="38" t="s">
        <v>5</v>
      </c>
      <c r="V5" s="39" t="s">
        <v>4</v>
      </c>
      <c r="W5" s="38" t="s">
        <v>5</v>
      </c>
      <c r="X5" s="260" t="s">
        <v>4</v>
      </c>
      <c r="Y5" s="259" t="s">
        <v>5</v>
      </c>
      <c r="Z5" s="39" t="s">
        <v>4</v>
      </c>
      <c r="AA5" s="38" t="s">
        <v>5</v>
      </c>
      <c r="AB5" s="260" t="s">
        <v>4</v>
      </c>
      <c r="AC5" s="259" t="s">
        <v>5</v>
      </c>
      <c r="AD5" s="39" t="s">
        <v>4</v>
      </c>
      <c r="AE5" s="38" t="s">
        <v>5</v>
      </c>
      <c r="AF5" s="260" t="s">
        <v>4</v>
      </c>
      <c r="AG5" s="259" t="s">
        <v>5</v>
      </c>
      <c r="AH5" s="39" t="s">
        <v>4</v>
      </c>
      <c r="AI5" s="38" t="s">
        <v>5</v>
      </c>
      <c r="AJ5" s="260" t="s">
        <v>4</v>
      </c>
      <c r="AK5" s="259" t="s">
        <v>5</v>
      </c>
      <c r="AL5" s="39" t="s">
        <v>4</v>
      </c>
      <c r="AM5" s="38" t="s">
        <v>5</v>
      </c>
      <c r="AN5" s="147" t="s">
        <v>4</v>
      </c>
      <c r="AO5" s="457"/>
    </row>
    <row r="6" spans="1:41" ht="16.5" thickBot="1" x14ac:dyDescent="0.3">
      <c r="A6" s="125" t="s">
        <v>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540"/>
      <c r="Q6" s="539"/>
      <c r="R6" s="126"/>
      <c r="S6" s="126"/>
      <c r="T6" s="126"/>
      <c r="U6" s="126"/>
      <c r="V6" s="126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126"/>
      <c r="AN6" s="126"/>
      <c r="AO6" s="127"/>
    </row>
    <row r="7" spans="1:41" s="10" customFormat="1" ht="16.5" thickBot="1" x14ac:dyDescent="0.25">
      <c r="A7" s="199" t="s">
        <v>7</v>
      </c>
      <c r="B7" s="22">
        <v>2</v>
      </c>
      <c r="C7" s="26">
        <v>40</v>
      </c>
      <c r="D7" s="109">
        <v>3</v>
      </c>
      <c r="E7" s="26">
        <v>33</v>
      </c>
      <c r="F7" s="22"/>
      <c r="G7" s="108"/>
      <c r="H7" s="112"/>
      <c r="I7" s="63"/>
      <c r="J7" s="154">
        <v>4</v>
      </c>
      <c r="K7" s="159">
        <v>26</v>
      </c>
      <c r="L7" s="154">
        <v>1</v>
      </c>
      <c r="M7" s="155">
        <v>50</v>
      </c>
      <c r="N7" s="22"/>
      <c r="O7" s="26"/>
      <c r="P7" s="382"/>
      <c r="Q7" s="383"/>
      <c r="R7" s="22"/>
      <c r="S7" s="154">
        <v>1</v>
      </c>
      <c r="T7" s="155">
        <v>50</v>
      </c>
      <c r="U7" s="154">
        <v>2</v>
      </c>
      <c r="V7" s="270">
        <v>40</v>
      </c>
      <c r="W7" s="22"/>
      <c r="X7" s="26"/>
      <c r="Y7" s="109"/>
      <c r="Z7" s="26"/>
      <c r="AA7" s="438"/>
      <c r="AB7" s="439"/>
      <c r="AC7" s="438"/>
      <c r="AD7" s="439"/>
      <c r="AE7" s="348"/>
      <c r="AF7" s="63"/>
      <c r="AG7" s="22"/>
      <c r="AH7" s="301"/>
      <c r="AI7" s="109"/>
      <c r="AJ7" s="63"/>
      <c r="AK7" s="22"/>
      <c r="AL7" s="301"/>
      <c r="AM7" s="109"/>
      <c r="AN7" s="63"/>
      <c r="AO7" s="563">
        <f>SUM(K7+M7+T7+V7+X7+Z7+AB7+AD7+AF7+AH7+AJ7+AL7+AN7+Q7)</f>
        <v>166</v>
      </c>
    </row>
    <row r="8" spans="1:41" s="10" customFormat="1" ht="16.5" thickBot="1" x14ac:dyDescent="0.25">
      <c r="A8" s="200" t="s">
        <v>8</v>
      </c>
      <c r="B8" s="31">
        <v>3</v>
      </c>
      <c r="C8" s="180">
        <v>33</v>
      </c>
      <c r="D8" s="110">
        <v>2</v>
      </c>
      <c r="E8" s="180">
        <v>40</v>
      </c>
      <c r="F8" s="31"/>
      <c r="G8" s="181"/>
      <c r="H8" s="182"/>
      <c r="I8" s="88"/>
      <c r="J8" s="183">
        <v>15</v>
      </c>
      <c r="K8" s="151">
        <v>9</v>
      </c>
      <c r="L8" s="183">
        <v>2</v>
      </c>
      <c r="M8" s="184">
        <v>40</v>
      </c>
      <c r="N8" s="31"/>
      <c r="O8" s="180"/>
      <c r="P8" s="384"/>
      <c r="Q8" s="385"/>
      <c r="R8" s="31"/>
      <c r="S8" s="183">
        <v>2</v>
      </c>
      <c r="T8" s="151">
        <v>40</v>
      </c>
      <c r="U8" s="183">
        <v>1</v>
      </c>
      <c r="V8" s="271">
        <v>50</v>
      </c>
      <c r="W8" s="31"/>
      <c r="X8" s="180"/>
      <c r="Y8" s="110"/>
      <c r="Z8" s="180"/>
      <c r="AA8" s="110"/>
      <c r="AB8" s="304"/>
      <c r="AC8" s="31"/>
      <c r="AD8" s="90"/>
      <c r="AE8" s="349"/>
      <c r="AF8" s="88"/>
      <c r="AG8" s="31"/>
      <c r="AH8" s="90"/>
      <c r="AI8" s="110"/>
      <c r="AJ8" s="88"/>
      <c r="AK8" s="31"/>
      <c r="AL8" s="90"/>
      <c r="AM8" s="110"/>
      <c r="AN8" s="88"/>
      <c r="AO8" s="563">
        <f>SUM(K8+M8+T8+V8+X8+Z8+AB8+AD8+AF8+AH8+AJ8+AL8+AN8+Q8)</f>
        <v>139</v>
      </c>
    </row>
    <row r="9" spans="1:41" s="10" customFormat="1" ht="16.5" thickBot="1" x14ac:dyDescent="0.3">
      <c r="A9" s="440" t="s">
        <v>9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2"/>
    </row>
    <row r="10" spans="1:41" s="10" customFormat="1" ht="16.5" thickBot="1" x14ac:dyDescent="0.25">
      <c r="A10" s="329" t="s">
        <v>10</v>
      </c>
      <c r="B10" s="96">
        <v>9</v>
      </c>
      <c r="C10" s="185">
        <v>16</v>
      </c>
      <c r="D10" s="149">
        <v>7</v>
      </c>
      <c r="E10" s="185">
        <v>18</v>
      </c>
      <c r="F10" s="96"/>
      <c r="G10" s="186"/>
      <c r="H10" s="187"/>
      <c r="I10" s="188"/>
      <c r="J10" s="154">
        <v>6</v>
      </c>
      <c r="K10" s="163">
        <v>18</v>
      </c>
      <c r="L10" s="537"/>
      <c r="M10" s="159"/>
      <c r="N10" s="341"/>
      <c r="O10" s="342"/>
      <c r="P10" s="386"/>
      <c r="Q10" s="387"/>
      <c r="R10" s="343"/>
      <c r="S10" s="343">
        <v>14</v>
      </c>
      <c r="T10" s="344">
        <v>10</v>
      </c>
      <c r="U10" s="538"/>
      <c r="V10" s="159"/>
      <c r="W10" s="340"/>
      <c r="X10" s="270"/>
      <c r="Y10" s="154"/>
      <c r="Z10" s="155"/>
      <c r="AA10" s="22"/>
      <c r="AB10" s="159"/>
      <c r="AC10" s="22"/>
      <c r="AD10" s="159"/>
      <c r="AE10" s="340"/>
      <c r="AF10" s="163"/>
      <c r="AG10" s="154"/>
      <c r="AH10" s="159"/>
      <c r="AI10" s="340"/>
      <c r="AJ10" s="163"/>
      <c r="AK10" s="154"/>
      <c r="AL10" s="159"/>
      <c r="AM10" s="340"/>
      <c r="AN10" s="163"/>
      <c r="AO10" s="563">
        <f>SUM(K10+M10+T10+V10+X10+Z10+AB10+AD10+AF10+AH10+AJ10+AL10+AN10+Q10)</f>
        <v>28</v>
      </c>
    </row>
    <row r="11" spans="1:41" s="10" customFormat="1" ht="16.5" thickBot="1" x14ac:dyDescent="0.25">
      <c r="A11" s="330" t="s">
        <v>12</v>
      </c>
      <c r="B11" s="23">
        <v>4</v>
      </c>
      <c r="C11" s="27">
        <v>27</v>
      </c>
      <c r="D11" s="72">
        <v>9</v>
      </c>
      <c r="E11" s="27">
        <v>16</v>
      </c>
      <c r="F11" s="23"/>
      <c r="G11" s="70"/>
      <c r="H11" s="128"/>
      <c r="I11" s="79"/>
      <c r="J11" s="157">
        <v>22</v>
      </c>
      <c r="K11" s="298">
        <v>2</v>
      </c>
      <c r="L11" s="157">
        <v>15</v>
      </c>
      <c r="M11" s="298">
        <v>9</v>
      </c>
      <c r="N11" s="197"/>
      <c r="O11" s="161"/>
      <c r="P11" s="388"/>
      <c r="Q11" s="389"/>
      <c r="R11" s="160"/>
      <c r="S11" s="160">
        <v>11</v>
      </c>
      <c r="T11" s="213">
        <v>13</v>
      </c>
      <c r="U11" s="404"/>
      <c r="V11" s="405"/>
      <c r="W11" s="196"/>
      <c r="X11" s="334"/>
      <c r="Y11" s="157"/>
      <c r="Z11" s="158"/>
      <c r="AA11" s="23"/>
      <c r="AB11" s="298"/>
      <c r="AC11" s="23"/>
      <c r="AD11" s="298"/>
      <c r="AE11" s="196"/>
      <c r="AF11" s="297"/>
      <c r="AG11" s="157"/>
      <c r="AH11" s="298"/>
      <c r="AI11" s="196"/>
      <c r="AJ11" s="297"/>
      <c r="AK11" s="157"/>
      <c r="AL11" s="298"/>
      <c r="AM11" s="196"/>
      <c r="AN11" s="297"/>
      <c r="AO11" s="563">
        <f t="shared" ref="AO11:AO30" si="0">SUM(K11+M11+T11+V11+X11+Z11+AB11+AD11+AF11+AH11+AJ11+AL11+AN11+Q11)</f>
        <v>24</v>
      </c>
    </row>
    <row r="12" spans="1:41" s="10" customFormat="1" ht="16.5" thickBot="1" x14ac:dyDescent="0.25">
      <c r="A12" s="330" t="s">
        <v>11</v>
      </c>
      <c r="B12" s="23">
        <v>10</v>
      </c>
      <c r="C12" s="27">
        <v>15</v>
      </c>
      <c r="D12" s="72">
        <v>8</v>
      </c>
      <c r="E12" s="27">
        <v>17</v>
      </c>
      <c r="F12" s="23"/>
      <c r="G12" s="70"/>
      <c r="H12" s="128"/>
      <c r="I12" s="79"/>
      <c r="J12" s="536">
        <v>18</v>
      </c>
      <c r="K12" s="298">
        <v>6</v>
      </c>
      <c r="L12" s="157">
        <v>19</v>
      </c>
      <c r="M12" s="298">
        <v>5</v>
      </c>
      <c r="N12" s="197"/>
      <c r="O12" s="161"/>
      <c r="P12" s="388"/>
      <c r="Q12" s="389"/>
      <c r="R12" s="160"/>
      <c r="S12" s="160">
        <v>16</v>
      </c>
      <c r="T12" s="213">
        <v>8</v>
      </c>
      <c r="U12" s="160">
        <v>5</v>
      </c>
      <c r="V12" s="161">
        <v>21</v>
      </c>
      <c r="W12" s="197"/>
      <c r="X12" s="213"/>
      <c r="Y12" s="160"/>
      <c r="Z12" s="161"/>
      <c r="AA12" s="73"/>
      <c r="AB12" s="150"/>
      <c r="AC12" s="73"/>
      <c r="AD12" s="150"/>
      <c r="AE12" s="197"/>
      <c r="AF12" s="166"/>
      <c r="AG12" s="160"/>
      <c r="AH12" s="150"/>
      <c r="AI12" s="197"/>
      <c r="AJ12" s="166"/>
      <c r="AK12" s="160"/>
      <c r="AL12" s="150"/>
      <c r="AM12" s="197"/>
      <c r="AN12" s="166"/>
      <c r="AO12" s="563">
        <f t="shared" si="0"/>
        <v>40</v>
      </c>
    </row>
    <row r="13" spans="1:41" s="10" customFormat="1" ht="16.5" thickBot="1" x14ac:dyDescent="0.25">
      <c r="A13" s="330" t="s">
        <v>14</v>
      </c>
      <c r="B13" s="23">
        <v>7</v>
      </c>
      <c r="C13" s="27">
        <v>18</v>
      </c>
      <c r="D13" s="72">
        <v>10</v>
      </c>
      <c r="E13" s="27">
        <v>15</v>
      </c>
      <c r="F13" s="410"/>
      <c r="G13" s="411"/>
      <c r="H13" s="410"/>
      <c r="I13" s="412"/>
      <c r="J13" s="535"/>
      <c r="K13" s="298"/>
      <c r="L13" s="157">
        <v>7</v>
      </c>
      <c r="M13" s="298">
        <v>17</v>
      </c>
      <c r="N13" s="197"/>
      <c r="O13" s="161"/>
      <c r="P13" s="388"/>
      <c r="Q13" s="389"/>
      <c r="R13" s="160"/>
      <c r="S13" s="273">
        <v>10</v>
      </c>
      <c r="T13" s="297">
        <v>14</v>
      </c>
      <c r="U13" s="157">
        <v>11</v>
      </c>
      <c r="V13" s="298">
        <v>13</v>
      </c>
      <c r="W13" s="332"/>
      <c r="X13" s="271"/>
      <c r="Y13" s="157"/>
      <c r="Z13" s="158"/>
      <c r="AA13" s="31"/>
      <c r="AB13" s="151"/>
      <c r="AC13" s="31"/>
      <c r="AD13" s="151"/>
      <c r="AE13" s="196"/>
      <c r="AF13" s="297"/>
      <c r="AG13" s="157"/>
      <c r="AH13" s="302"/>
      <c r="AI13" s="196"/>
      <c r="AJ13" s="297"/>
      <c r="AK13" s="157"/>
      <c r="AL13" s="298"/>
      <c r="AM13" s="196"/>
      <c r="AN13" s="297"/>
      <c r="AO13" s="563">
        <f t="shared" si="0"/>
        <v>44</v>
      </c>
    </row>
    <row r="14" spans="1:41" s="10" customFormat="1" ht="16.5" thickBot="1" x14ac:dyDescent="0.25">
      <c r="A14" s="330" t="s">
        <v>13</v>
      </c>
      <c r="B14" s="23">
        <v>10</v>
      </c>
      <c r="C14" s="27">
        <v>15</v>
      </c>
      <c r="D14" s="72">
        <v>8</v>
      </c>
      <c r="E14" s="27">
        <v>17</v>
      </c>
      <c r="F14" s="410"/>
      <c r="G14" s="411"/>
      <c r="H14" s="410"/>
      <c r="I14" s="412"/>
      <c r="J14" s="536">
        <v>13</v>
      </c>
      <c r="K14" s="298">
        <v>11</v>
      </c>
      <c r="L14" s="393"/>
      <c r="M14" s="298"/>
      <c r="N14" s="197"/>
      <c r="O14" s="161"/>
      <c r="P14" s="388"/>
      <c r="Q14" s="389"/>
      <c r="R14" s="160"/>
      <c r="S14" s="393"/>
      <c r="T14" s="297"/>
      <c r="U14" s="157">
        <v>3</v>
      </c>
      <c r="V14" s="298">
        <v>33</v>
      </c>
      <c r="W14" s="326"/>
      <c r="X14" s="297"/>
      <c r="Y14" s="157"/>
      <c r="Z14" s="158"/>
      <c r="AA14" s="206"/>
      <c r="AB14" s="298"/>
      <c r="AC14" s="206"/>
      <c r="AD14" s="298"/>
      <c r="AE14" s="404"/>
      <c r="AF14" s="405"/>
      <c r="AG14" s="404"/>
      <c r="AH14" s="405"/>
      <c r="AI14" s="404"/>
      <c r="AJ14" s="405"/>
      <c r="AK14" s="404"/>
      <c r="AL14" s="405"/>
      <c r="AM14" s="404"/>
      <c r="AN14" s="405"/>
      <c r="AO14" s="563">
        <f t="shared" si="0"/>
        <v>44</v>
      </c>
    </row>
    <row r="15" spans="1:41" s="10" customFormat="1" ht="16.5" thickBot="1" x14ac:dyDescent="0.25">
      <c r="A15" s="330" t="s">
        <v>15</v>
      </c>
      <c r="B15" s="23">
        <v>8</v>
      </c>
      <c r="C15" s="27">
        <v>17</v>
      </c>
      <c r="D15" s="72">
        <v>8</v>
      </c>
      <c r="E15" s="27">
        <v>17</v>
      </c>
      <c r="F15" s="23"/>
      <c r="G15" s="70"/>
      <c r="H15" s="128"/>
      <c r="I15" s="79"/>
      <c r="J15" s="157">
        <v>16</v>
      </c>
      <c r="K15" s="298">
        <v>8</v>
      </c>
      <c r="L15" s="393"/>
      <c r="M15" s="298"/>
      <c r="N15" s="197"/>
      <c r="O15" s="161"/>
      <c r="P15" s="413"/>
      <c r="Q15" s="414"/>
      <c r="R15" s="160"/>
      <c r="S15" s="404"/>
      <c r="T15" s="405"/>
      <c r="U15" s="157">
        <v>13</v>
      </c>
      <c r="V15" s="298">
        <v>11</v>
      </c>
      <c r="W15" s="195"/>
      <c r="X15" s="338"/>
      <c r="Y15" s="157"/>
      <c r="Z15" s="158"/>
      <c r="AA15" s="206"/>
      <c r="AB15" s="298"/>
      <c r="AC15" s="206"/>
      <c r="AD15" s="298"/>
      <c r="AE15" s="404"/>
      <c r="AF15" s="405"/>
      <c r="AG15" s="404"/>
      <c r="AH15" s="405"/>
      <c r="AI15" s="404"/>
      <c r="AJ15" s="405"/>
      <c r="AK15" s="404"/>
      <c r="AL15" s="405"/>
      <c r="AM15" s="196"/>
      <c r="AN15" s="297"/>
      <c r="AO15" s="563">
        <f t="shared" si="0"/>
        <v>19</v>
      </c>
    </row>
    <row r="16" spans="1:41" s="10" customFormat="1" ht="16.5" thickBot="1" x14ac:dyDescent="0.25">
      <c r="A16" s="330" t="s">
        <v>16</v>
      </c>
      <c r="B16" s="23">
        <v>9</v>
      </c>
      <c r="C16" s="27">
        <v>16</v>
      </c>
      <c r="D16" s="72">
        <v>1</v>
      </c>
      <c r="E16" s="27">
        <v>50</v>
      </c>
      <c r="F16" s="23"/>
      <c r="G16" s="70"/>
      <c r="H16" s="128"/>
      <c r="I16" s="79"/>
      <c r="J16" s="157">
        <v>17</v>
      </c>
      <c r="K16" s="298">
        <v>7</v>
      </c>
      <c r="L16" s="157">
        <v>3</v>
      </c>
      <c r="M16" s="158">
        <v>33</v>
      </c>
      <c r="N16" s="197"/>
      <c r="O16" s="161"/>
      <c r="P16" s="388"/>
      <c r="Q16" s="389"/>
      <c r="R16" s="160"/>
      <c r="S16" s="160">
        <v>4</v>
      </c>
      <c r="T16" s="213">
        <v>26</v>
      </c>
      <c r="U16" s="160">
        <v>12</v>
      </c>
      <c r="V16" s="150">
        <v>12</v>
      </c>
      <c r="W16" s="197"/>
      <c r="X16" s="213"/>
      <c r="Y16" s="160"/>
      <c r="Z16" s="161"/>
      <c r="AA16" s="335"/>
      <c r="AB16" s="324"/>
      <c r="AC16" s="335"/>
      <c r="AD16" s="324"/>
      <c r="AE16" s="197"/>
      <c r="AF16" s="166"/>
      <c r="AG16" s="160"/>
      <c r="AH16" s="150"/>
      <c r="AI16" s="197"/>
      <c r="AJ16" s="166"/>
      <c r="AK16" s="160"/>
      <c r="AL16" s="150"/>
      <c r="AM16" s="197"/>
      <c r="AN16" s="166"/>
      <c r="AO16" s="563">
        <f t="shared" si="0"/>
        <v>78</v>
      </c>
    </row>
    <row r="17" spans="1:44" s="10" customFormat="1" ht="16.5" thickBot="1" x14ac:dyDescent="0.25">
      <c r="A17" s="330" t="s">
        <v>17</v>
      </c>
      <c r="B17" s="23">
        <v>8</v>
      </c>
      <c r="C17" s="27">
        <v>17</v>
      </c>
      <c r="D17" s="72">
        <v>7</v>
      </c>
      <c r="E17" s="27">
        <v>18</v>
      </c>
      <c r="F17" s="23"/>
      <c r="G17" s="70"/>
      <c r="H17" s="128"/>
      <c r="I17" s="79"/>
      <c r="J17" s="157">
        <v>2</v>
      </c>
      <c r="K17" s="298">
        <v>40</v>
      </c>
      <c r="L17" s="157">
        <v>6</v>
      </c>
      <c r="M17" s="158">
        <v>18</v>
      </c>
      <c r="N17" s="197"/>
      <c r="O17" s="161"/>
      <c r="P17" s="388"/>
      <c r="Q17" s="389"/>
      <c r="R17" s="160"/>
      <c r="S17" s="160">
        <v>15</v>
      </c>
      <c r="T17" s="213">
        <v>9</v>
      </c>
      <c r="U17" s="160">
        <v>2</v>
      </c>
      <c r="V17" s="161">
        <v>40</v>
      </c>
      <c r="W17" s="197"/>
      <c r="X17" s="213"/>
      <c r="Y17" s="160"/>
      <c r="Z17" s="161"/>
      <c r="AA17" s="73"/>
      <c r="AB17" s="150"/>
      <c r="AC17" s="73"/>
      <c r="AD17" s="150"/>
      <c r="AE17" s="197"/>
      <c r="AF17" s="166"/>
      <c r="AG17" s="160"/>
      <c r="AH17" s="150"/>
      <c r="AI17" s="406"/>
      <c r="AJ17" s="407"/>
      <c r="AK17" s="406"/>
      <c r="AL17" s="407"/>
      <c r="AM17" s="197"/>
      <c r="AN17" s="166"/>
      <c r="AO17" s="563">
        <f t="shared" si="0"/>
        <v>107</v>
      </c>
    </row>
    <row r="18" spans="1:44" s="10" customFormat="1" ht="16.5" thickBot="1" x14ac:dyDescent="0.25">
      <c r="A18" s="330" t="s">
        <v>18</v>
      </c>
      <c r="B18" s="23">
        <v>1</v>
      </c>
      <c r="C18" s="27">
        <v>50</v>
      </c>
      <c r="D18" s="72">
        <v>4</v>
      </c>
      <c r="E18" s="27">
        <v>27</v>
      </c>
      <c r="F18" s="23"/>
      <c r="G18" s="70"/>
      <c r="H18" s="128"/>
      <c r="I18" s="79"/>
      <c r="J18" s="157">
        <v>14</v>
      </c>
      <c r="K18" s="298">
        <v>10</v>
      </c>
      <c r="L18" s="157">
        <v>5</v>
      </c>
      <c r="M18" s="158">
        <v>21</v>
      </c>
      <c r="N18" s="197"/>
      <c r="O18" s="161"/>
      <c r="P18" s="388"/>
      <c r="Q18" s="389"/>
      <c r="R18" s="160"/>
      <c r="S18" s="160">
        <v>7</v>
      </c>
      <c r="T18" s="213">
        <v>17</v>
      </c>
      <c r="U18" s="157">
        <v>13</v>
      </c>
      <c r="V18" s="298">
        <v>11</v>
      </c>
      <c r="W18" s="196"/>
      <c r="X18" s="334"/>
      <c r="Y18" s="157"/>
      <c r="Z18" s="158"/>
      <c r="AA18" s="23"/>
      <c r="AB18" s="298"/>
      <c r="AC18" s="23"/>
      <c r="AD18" s="298"/>
      <c r="AE18" s="196"/>
      <c r="AF18" s="297"/>
      <c r="AG18" s="157"/>
      <c r="AH18" s="298"/>
      <c r="AI18" s="196"/>
      <c r="AJ18" s="297"/>
      <c r="AK18" s="157"/>
      <c r="AL18" s="298"/>
      <c r="AM18" s="196"/>
      <c r="AN18" s="297"/>
      <c r="AO18" s="563">
        <f t="shared" si="0"/>
        <v>59</v>
      </c>
    </row>
    <row r="19" spans="1:44" s="10" customFormat="1" ht="16.5" thickBot="1" x14ac:dyDescent="0.25">
      <c r="A19" s="330" t="s">
        <v>19</v>
      </c>
      <c r="B19" s="23">
        <v>6</v>
      </c>
      <c r="C19" s="27">
        <v>19</v>
      </c>
      <c r="D19" s="72">
        <v>6</v>
      </c>
      <c r="E19" s="27">
        <v>19</v>
      </c>
      <c r="F19" s="23"/>
      <c r="G19" s="70"/>
      <c r="H19" s="128"/>
      <c r="I19" s="79"/>
      <c r="J19" s="157">
        <v>21</v>
      </c>
      <c r="K19" s="298">
        <v>3</v>
      </c>
      <c r="L19" s="157">
        <v>9</v>
      </c>
      <c r="M19" s="158">
        <v>15</v>
      </c>
      <c r="N19" s="197"/>
      <c r="O19" s="161"/>
      <c r="P19" s="388"/>
      <c r="Q19" s="389"/>
      <c r="R19" s="160"/>
      <c r="S19" s="394"/>
      <c r="T19" s="166"/>
      <c r="U19" s="157">
        <v>9</v>
      </c>
      <c r="V19" s="298">
        <v>15</v>
      </c>
      <c r="W19" s="196"/>
      <c r="X19" s="334"/>
      <c r="Y19" s="157"/>
      <c r="Z19" s="158"/>
      <c r="AA19" s="23"/>
      <c r="AB19" s="298"/>
      <c r="AC19" s="23"/>
      <c r="AD19" s="298"/>
      <c r="AE19" s="196"/>
      <c r="AF19" s="297"/>
      <c r="AG19" s="157"/>
      <c r="AH19" s="298"/>
      <c r="AI19" s="404"/>
      <c r="AJ19" s="405"/>
      <c r="AK19" s="404"/>
      <c r="AL19" s="405"/>
      <c r="AM19" s="196"/>
      <c r="AN19" s="297"/>
      <c r="AO19" s="563">
        <f t="shared" si="0"/>
        <v>33</v>
      </c>
    </row>
    <row r="20" spans="1:44" s="10" customFormat="1" ht="16.5" thickBot="1" x14ac:dyDescent="0.25">
      <c r="A20" s="330" t="s">
        <v>20</v>
      </c>
      <c r="B20" s="23">
        <v>9</v>
      </c>
      <c r="C20" s="27">
        <v>16</v>
      </c>
      <c r="D20" s="72">
        <v>8</v>
      </c>
      <c r="E20" s="27">
        <v>17</v>
      </c>
      <c r="F20" s="410"/>
      <c r="G20" s="411"/>
      <c r="H20" s="410"/>
      <c r="I20" s="412"/>
      <c r="J20" s="183">
        <v>12</v>
      </c>
      <c r="K20" s="151">
        <v>12</v>
      </c>
      <c r="L20" s="393"/>
      <c r="M20" s="151"/>
      <c r="N20" s="197"/>
      <c r="O20" s="161"/>
      <c r="P20" s="388"/>
      <c r="Q20" s="389"/>
      <c r="R20" s="160"/>
      <c r="S20" s="404"/>
      <c r="T20" s="405"/>
      <c r="U20" s="160">
        <v>8</v>
      </c>
      <c r="V20" s="150">
        <v>16</v>
      </c>
      <c r="W20" s="196"/>
      <c r="X20" s="334"/>
      <c r="Y20" s="157"/>
      <c r="Z20" s="158"/>
      <c r="AA20" s="429"/>
      <c r="AB20" s="430"/>
      <c r="AC20" s="429"/>
      <c r="AD20" s="430"/>
      <c r="AE20" s="196"/>
      <c r="AF20" s="297"/>
      <c r="AG20" s="404"/>
      <c r="AH20" s="405"/>
      <c r="AI20" s="404"/>
      <c r="AJ20" s="405"/>
      <c r="AK20" s="404"/>
      <c r="AL20" s="405"/>
      <c r="AM20" s="447"/>
      <c r="AN20" s="447"/>
      <c r="AO20" s="563">
        <f t="shared" si="0"/>
        <v>28</v>
      </c>
    </row>
    <row r="21" spans="1:44" s="10" customFormat="1" ht="16.5" thickBot="1" x14ac:dyDescent="0.25">
      <c r="A21" s="330" t="s">
        <v>21</v>
      </c>
      <c r="B21" s="23">
        <v>11</v>
      </c>
      <c r="C21" s="27">
        <v>14</v>
      </c>
      <c r="D21" s="72">
        <v>11</v>
      </c>
      <c r="E21" s="27">
        <v>14</v>
      </c>
      <c r="F21" s="410"/>
      <c r="G21" s="411"/>
      <c r="H21" s="410"/>
      <c r="I21" s="412"/>
      <c r="J21" s="157">
        <v>19</v>
      </c>
      <c r="K21" s="298">
        <v>5</v>
      </c>
      <c r="L21" s="157">
        <v>8</v>
      </c>
      <c r="M21" s="328">
        <v>16</v>
      </c>
      <c r="N21" s="197"/>
      <c r="O21" s="161"/>
      <c r="P21" s="413"/>
      <c r="Q21" s="414"/>
      <c r="R21" s="160"/>
      <c r="S21" s="160">
        <v>6</v>
      </c>
      <c r="T21" s="150">
        <v>18</v>
      </c>
      <c r="U21" s="160">
        <v>6</v>
      </c>
      <c r="V21" s="150">
        <v>18</v>
      </c>
      <c r="W21" s="197"/>
      <c r="X21" s="213"/>
      <c r="Y21" s="160"/>
      <c r="Z21" s="161"/>
      <c r="AA21" s="431"/>
      <c r="AB21" s="432"/>
      <c r="AC21" s="431"/>
      <c r="AD21" s="432"/>
      <c r="AE21" s="197"/>
      <c r="AF21" s="166"/>
      <c r="AG21" s="160"/>
      <c r="AH21" s="150"/>
      <c r="AI21" s="406"/>
      <c r="AJ21" s="407"/>
      <c r="AK21" s="406"/>
      <c r="AL21" s="407"/>
      <c r="AM21" s="197"/>
      <c r="AN21" s="166"/>
      <c r="AO21" s="563">
        <f t="shared" si="0"/>
        <v>57</v>
      </c>
      <c r="AR21" s="264"/>
    </row>
    <row r="22" spans="1:44" s="10" customFormat="1" ht="16.5" thickBot="1" x14ac:dyDescent="0.25">
      <c r="A22" s="330" t="s">
        <v>22</v>
      </c>
      <c r="B22" s="23">
        <v>0</v>
      </c>
      <c r="C22" s="27">
        <v>0</v>
      </c>
      <c r="D22" s="72">
        <v>0</v>
      </c>
      <c r="E22" s="27">
        <v>0</v>
      </c>
      <c r="F22" s="410"/>
      <c r="G22" s="411"/>
      <c r="H22" s="410"/>
      <c r="I22" s="412"/>
      <c r="J22" s="168">
        <v>1</v>
      </c>
      <c r="K22" s="167">
        <v>50</v>
      </c>
      <c r="L22" s="168">
        <v>14</v>
      </c>
      <c r="M22" s="167">
        <v>10</v>
      </c>
      <c r="N22" s="197"/>
      <c r="O22" s="161"/>
      <c r="P22" s="388"/>
      <c r="Q22" s="389"/>
      <c r="R22" s="160"/>
      <c r="S22" s="157">
        <v>9</v>
      </c>
      <c r="T22" s="297">
        <v>15</v>
      </c>
      <c r="U22" s="157">
        <v>13</v>
      </c>
      <c r="V22" s="298">
        <v>11</v>
      </c>
      <c r="W22" s="196"/>
      <c r="X22" s="334"/>
      <c r="Y22" s="157"/>
      <c r="Z22" s="350"/>
      <c r="AA22" s="115"/>
      <c r="AB22" s="298"/>
      <c r="AC22" s="23"/>
      <c r="AD22" s="298"/>
      <c r="AE22" s="196"/>
      <c r="AF22" s="351"/>
      <c r="AG22" s="157"/>
      <c r="AH22" s="298"/>
      <c r="AI22" s="196"/>
      <c r="AJ22" s="351"/>
      <c r="AK22" s="157"/>
      <c r="AL22" s="298"/>
      <c r="AM22" s="196"/>
      <c r="AN22" s="297"/>
      <c r="AO22" s="563">
        <f t="shared" si="0"/>
        <v>86</v>
      </c>
      <c r="AR22" s="264"/>
    </row>
    <row r="23" spans="1:44" s="10" customFormat="1" ht="16.5" thickBot="1" x14ac:dyDescent="0.25">
      <c r="A23" s="330" t="s">
        <v>23</v>
      </c>
      <c r="B23" s="23">
        <v>8</v>
      </c>
      <c r="C23" s="27">
        <v>17</v>
      </c>
      <c r="D23" s="72">
        <v>7</v>
      </c>
      <c r="E23" s="27">
        <v>18</v>
      </c>
      <c r="F23" s="23"/>
      <c r="G23" s="70"/>
      <c r="H23" s="128"/>
      <c r="I23" s="79"/>
      <c r="J23" s="157">
        <v>8</v>
      </c>
      <c r="K23" s="298">
        <v>16</v>
      </c>
      <c r="L23" s="157">
        <v>18</v>
      </c>
      <c r="M23" s="158">
        <v>6</v>
      </c>
      <c r="N23" s="197"/>
      <c r="O23" s="161"/>
      <c r="P23" s="388"/>
      <c r="Q23" s="389"/>
      <c r="R23" s="160"/>
      <c r="S23" s="394"/>
      <c r="T23" s="166"/>
      <c r="U23" s="404"/>
      <c r="V23" s="405"/>
      <c r="W23" s="196"/>
      <c r="X23" s="334"/>
      <c r="Y23" s="157"/>
      <c r="Z23" s="158"/>
      <c r="AA23" s="23"/>
      <c r="AB23" s="298"/>
      <c r="AC23" s="23"/>
      <c r="AD23" s="298"/>
      <c r="AE23" s="196"/>
      <c r="AF23" s="297"/>
      <c r="AG23" s="157"/>
      <c r="AH23" s="298"/>
      <c r="AI23" s="196"/>
      <c r="AJ23" s="297"/>
      <c r="AK23" s="157"/>
      <c r="AL23" s="298"/>
      <c r="AM23" s="196"/>
      <c r="AN23" s="297"/>
      <c r="AO23" s="563">
        <f t="shared" si="0"/>
        <v>22</v>
      </c>
      <c r="AR23" s="264"/>
    </row>
    <row r="24" spans="1:44" s="10" customFormat="1" ht="16.5" thickBot="1" x14ac:dyDescent="0.25">
      <c r="A24" s="330" t="s">
        <v>24</v>
      </c>
      <c r="B24" s="23">
        <v>5</v>
      </c>
      <c r="C24" s="27">
        <v>22</v>
      </c>
      <c r="D24" s="120">
        <v>0</v>
      </c>
      <c r="E24" s="121">
        <v>0</v>
      </c>
      <c r="F24" s="410"/>
      <c r="G24" s="411"/>
      <c r="H24" s="410"/>
      <c r="I24" s="412"/>
      <c r="J24" s="157">
        <v>11</v>
      </c>
      <c r="K24" s="298">
        <v>13</v>
      </c>
      <c r="L24" s="157">
        <v>13</v>
      </c>
      <c r="M24" s="298">
        <v>11</v>
      </c>
      <c r="N24" s="197"/>
      <c r="O24" s="161"/>
      <c r="P24" s="388"/>
      <c r="Q24" s="389"/>
      <c r="R24" s="160"/>
      <c r="S24" s="160">
        <v>8</v>
      </c>
      <c r="T24" s="213">
        <v>16</v>
      </c>
      <c r="U24" s="160">
        <v>7</v>
      </c>
      <c r="V24" s="150">
        <v>17</v>
      </c>
      <c r="W24" s="196"/>
      <c r="X24" s="334"/>
      <c r="Y24" s="157"/>
      <c r="Z24" s="158"/>
      <c r="AA24" s="23"/>
      <c r="AB24" s="298"/>
      <c r="AC24" s="23"/>
      <c r="AD24" s="298"/>
      <c r="AE24" s="196"/>
      <c r="AF24" s="297"/>
      <c r="AG24" s="157"/>
      <c r="AH24" s="298"/>
      <c r="AI24" s="196"/>
      <c r="AJ24" s="297"/>
      <c r="AK24" s="157"/>
      <c r="AL24" s="298"/>
      <c r="AM24" s="197"/>
      <c r="AN24" s="166"/>
      <c r="AO24" s="563">
        <f t="shared" si="0"/>
        <v>57</v>
      </c>
      <c r="AR24" s="264"/>
    </row>
    <row r="25" spans="1:44" s="10" customFormat="1" ht="16.5" thickBot="1" x14ac:dyDescent="0.25">
      <c r="A25" s="330" t="s">
        <v>25</v>
      </c>
      <c r="B25" s="23">
        <v>8</v>
      </c>
      <c r="C25" s="27">
        <v>17</v>
      </c>
      <c r="D25" s="72">
        <v>7</v>
      </c>
      <c r="E25" s="27">
        <v>18</v>
      </c>
      <c r="F25" s="23"/>
      <c r="G25" s="70"/>
      <c r="H25" s="128"/>
      <c r="I25" s="79"/>
      <c r="J25" s="183">
        <v>9</v>
      </c>
      <c r="K25" s="151">
        <v>15</v>
      </c>
      <c r="L25" s="183">
        <v>4</v>
      </c>
      <c r="M25" s="184">
        <v>26</v>
      </c>
      <c r="N25" s="197"/>
      <c r="O25" s="161"/>
      <c r="P25" s="388"/>
      <c r="Q25" s="389"/>
      <c r="R25" s="160"/>
      <c r="S25" s="157">
        <v>5</v>
      </c>
      <c r="T25" s="297">
        <v>21</v>
      </c>
      <c r="U25" s="160">
        <v>1</v>
      </c>
      <c r="V25" s="161">
        <v>50</v>
      </c>
      <c r="W25" s="337"/>
      <c r="X25" s="339"/>
      <c r="Y25" s="160"/>
      <c r="Z25" s="161"/>
      <c r="AA25" s="73"/>
      <c r="AB25" s="150"/>
      <c r="AC25" s="73"/>
      <c r="AD25" s="150"/>
      <c r="AE25" s="197"/>
      <c r="AF25" s="166"/>
      <c r="AG25" s="160"/>
      <c r="AH25" s="150"/>
      <c r="AI25" s="197"/>
      <c r="AJ25" s="166"/>
      <c r="AK25" s="160"/>
      <c r="AL25" s="150"/>
      <c r="AM25" s="197"/>
      <c r="AN25" s="166"/>
      <c r="AO25" s="563">
        <f t="shared" si="0"/>
        <v>112</v>
      </c>
      <c r="AR25" s="264"/>
    </row>
    <row r="26" spans="1:44" s="10" customFormat="1" ht="16.5" thickBot="1" x14ac:dyDescent="0.25">
      <c r="A26" s="330" t="s">
        <v>26</v>
      </c>
      <c r="B26" s="23">
        <v>7</v>
      </c>
      <c r="C26" s="27">
        <v>18</v>
      </c>
      <c r="D26" s="72">
        <v>10</v>
      </c>
      <c r="E26" s="27">
        <v>15</v>
      </c>
      <c r="F26" s="410"/>
      <c r="G26" s="411"/>
      <c r="H26" s="128"/>
      <c r="I26" s="79"/>
      <c r="J26" s="157">
        <v>20</v>
      </c>
      <c r="K26" s="298">
        <v>4</v>
      </c>
      <c r="L26" s="157">
        <v>17</v>
      </c>
      <c r="M26" s="328">
        <v>7</v>
      </c>
      <c r="N26" s="197"/>
      <c r="O26" s="161"/>
      <c r="P26" s="388"/>
      <c r="Q26" s="389"/>
      <c r="R26" s="160"/>
      <c r="S26" s="157">
        <v>12</v>
      </c>
      <c r="T26" s="297">
        <v>12</v>
      </c>
      <c r="U26" s="404"/>
      <c r="V26" s="405"/>
      <c r="W26" s="326"/>
      <c r="X26" s="297"/>
      <c r="Y26" s="157"/>
      <c r="Z26" s="158"/>
      <c r="AA26" s="23"/>
      <c r="AB26" s="298"/>
      <c r="AC26" s="23"/>
      <c r="AD26" s="298"/>
      <c r="AE26" s="404"/>
      <c r="AF26" s="405"/>
      <c r="AG26" s="404"/>
      <c r="AH26" s="405"/>
      <c r="AI26" s="404"/>
      <c r="AJ26" s="405"/>
      <c r="AK26" s="404"/>
      <c r="AL26" s="405"/>
      <c r="AM26" s="196"/>
      <c r="AN26" s="297"/>
      <c r="AO26" s="563">
        <f t="shared" si="0"/>
        <v>23</v>
      </c>
      <c r="AR26" s="264"/>
    </row>
    <row r="27" spans="1:44" s="10" customFormat="1" ht="16.5" thickBot="1" x14ac:dyDescent="0.25">
      <c r="A27" s="330" t="s">
        <v>27</v>
      </c>
      <c r="B27" s="23">
        <v>7</v>
      </c>
      <c r="C27" s="27">
        <v>18</v>
      </c>
      <c r="D27" s="72">
        <v>9</v>
      </c>
      <c r="E27" s="27">
        <v>16</v>
      </c>
      <c r="F27" s="23"/>
      <c r="G27" s="70"/>
      <c r="H27" s="128"/>
      <c r="I27" s="79"/>
      <c r="J27" s="157">
        <v>10</v>
      </c>
      <c r="K27" s="298">
        <v>14</v>
      </c>
      <c r="L27" s="168">
        <v>16</v>
      </c>
      <c r="M27" s="167">
        <v>8</v>
      </c>
      <c r="N27" s="197"/>
      <c r="O27" s="161"/>
      <c r="P27" s="388"/>
      <c r="Q27" s="389"/>
      <c r="R27" s="160"/>
      <c r="S27" s="394"/>
      <c r="T27" s="166"/>
      <c r="U27" s="404"/>
      <c r="V27" s="405"/>
      <c r="W27" s="195"/>
      <c r="X27" s="338"/>
      <c r="Y27" s="157"/>
      <c r="Z27" s="158"/>
      <c r="AA27" s="429"/>
      <c r="AB27" s="430"/>
      <c r="AC27" s="429"/>
      <c r="AD27" s="430"/>
      <c r="AE27" s="404"/>
      <c r="AF27" s="405"/>
      <c r="AG27" s="404"/>
      <c r="AH27" s="405"/>
      <c r="AI27" s="404"/>
      <c r="AJ27" s="405"/>
      <c r="AK27" s="404"/>
      <c r="AL27" s="405"/>
      <c r="AM27" s="157"/>
      <c r="AN27" s="297"/>
      <c r="AO27" s="563">
        <f t="shared" si="0"/>
        <v>22</v>
      </c>
      <c r="AR27" s="264"/>
    </row>
    <row r="28" spans="1:44" s="10" customFormat="1" ht="16.5" thickBot="1" x14ac:dyDescent="0.25">
      <c r="A28" s="330" t="s">
        <v>28</v>
      </c>
      <c r="B28" s="23">
        <v>9</v>
      </c>
      <c r="C28" s="27">
        <v>16</v>
      </c>
      <c r="D28" s="72">
        <v>9</v>
      </c>
      <c r="E28" s="27">
        <v>16</v>
      </c>
      <c r="F28" s="23"/>
      <c r="G28" s="70"/>
      <c r="H28" s="128"/>
      <c r="I28" s="79"/>
      <c r="J28" s="168">
        <v>3</v>
      </c>
      <c r="K28" s="167">
        <v>33</v>
      </c>
      <c r="L28" s="157">
        <v>11</v>
      </c>
      <c r="M28" s="298">
        <v>13</v>
      </c>
      <c r="N28" s="197"/>
      <c r="O28" s="161"/>
      <c r="P28" s="388"/>
      <c r="Q28" s="389"/>
      <c r="R28" s="160"/>
      <c r="S28" s="160">
        <v>13</v>
      </c>
      <c r="T28" s="166">
        <v>11</v>
      </c>
      <c r="U28" s="160">
        <v>10</v>
      </c>
      <c r="V28" s="161">
        <v>14</v>
      </c>
      <c r="W28" s="337"/>
      <c r="X28" s="339"/>
      <c r="Y28" s="160"/>
      <c r="Z28" s="161"/>
      <c r="AA28" s="73"/>
      <c r="AB28" s="150"/>
      <c r="AC28" s="73"/>
      <c r="AD28" s="150"/>
      <c r="AE28" s="197"/>
      <c r="AF28" s="166"/>
      <c r="AG28" s="160"/>
      <c r="AH28" s="150"/>
      <c r="AI28" s="406"/>
      <c r="AJ28" s="407"/>
      <c r="AK28" s="160"/>
      <c r="AL28" s="150"/>
      <c r="AM28" s="197"/>
      <c r="AN28" s="166"/>
      <c r="AO28" s="563">
        <f t="shared" si="0"/>
        <v>71</v>
      </c>
      <c r="AR28" s="264"/>
    </row>
    <row r="29" spans="1:44" s="10" customFormat="1" ht="16.5" thickBot="1" x14ac:dyDescent="0.25">
      <c r="A29" s="330" t="s">
        <v>29</v>
      </c>
      <c r="B29" s="23">
        <v>10</v>
      </c>
      <c r="C29" s="27">
        <v>15</v>
      </c>
      <c r="D29" s="72">
        <v>10</v>
      </c>
      <c r="E29" s="27">
        <v>15</v>
      </c>
      <c r="F29" s="410"/>
      <c r="G29" s="411"/>
      <c r="H29" s="410"/>
      <c r="I29" s="412"/>
      <c r="J29" s="157">
        <v>7</v>
      </c>
      <c r="K29" s="298">
        <v>17</v>
      </c>
      <c r="L29" s="183">
        <v>12</v>
      </c>
      <c r="M29" s="151">
        <v>12</v>
      </c>
      <c r="N29" s="197"/>
      <c r="O29" s="161"/>
      <c r="P29" s="388"/>
      <c r="Q29" s="389"/>
      <c r="R29" s="160"/>
      <c r="S29" s="157">
        <v>17</v>
      </c>
      <c r="T29" s="297">
        <v>7</v>
      </c>
      <c r="U29" s="192"/>
      <c r="V29" s="165"/>
      <c r="W29" s="212"/>
      <c r="X29" s="297"/>
      <c r="Y29" s="157"/>
      <c r="Z29" s="158"/>
      <c r="AA29" s="115"/>
      <c r="AB29" s="298"/>
      <c r="AC29" s="115"/>
      <c r="AD29" s="298"/>
      <c r="AE29" s="196"/>
      <c r="AF29" s="297"/>
      <c r="AG29" s="273"/>
      <c r="AH29" s="298"/>
      <c r="AI29" s="404"/>
      <c r="AJ29" s="405"/>
      <c r="AK29" s="404"/>
      <c r="AL29" s="405"/>
      <c r="AM29" s="447"/>
      <c r="AN29" s="447"/>
      <c r="AO29" s="563">
        <f t="shared" si="0"/>
        <v>36</v>
      </c>
      <c r="AR29" s="264"/>
    </row>
    <row r="30" spans="1:44" s="10" customFormat="1" ht="16.5" thickBot="1" x14ac:dyDescent="0.25">
      <c r="A30" s="331" t="s">
        <v>30</v>
      </c>
      <c r="B30" s="24">
        <v>7</v>
      </c>
      <c r="C30" s="28">
        <v>18</v>
      </c>
      <c r="D30" s="111">
        <v>5</v>
      </c>
      <c r="E30" s="28">
        <v>22</v>
      </c>
      <c r="F30" s="408"/>
      <c r="G30" s="409"/>
      <c r="H30" s="129"/>
      <c r="I30" s="81"/>
      <c r="J30" s="156">
        <v>5</v>
      </c>
      <c r="K30" s="152">
        <v>21</v>
      </c>
      <c r="L30" s="156">
        <v>10</v>
      </c>
      <c r="M30" s="345">
        <v>14</v>
      </c>
      <c r="N30" s="333"/>
      <c r="O30" s="179"/>
      <c r="P30" s="390"/>
      <c r="Q30" s="391"/>
      <c r="R30" s="178"/>
      <c r="S30" s="178">
        <v>3</v>
      </c>
      <c r="T30" s="336">
        <v>33</v>
      </c>
      <c r="U30" s="156">
        <v>4</v>
      </c>
      <c r="V30" s="152">
        <v>26</v>
      </c>
      <c r="W30" s="346"/>
      <c r="X30" s="164"/>
      <c r="Y30" s="156"/>
      <c r="Z30" s="262"/>
      <c r="AA30" s="445"/>
      <c r="AB30" s="446"/>
      <c r="AC30" s="445"/>
      <c r="AD30" s="446"/>
      <c r="AE30" s="448"/>
      <c r="AF30" s="449"/>
      <c r="AG30" s="450"/>
      <c r="AH30" s="451"/>
      <c r="AI30" s="450"/>
      <c r="AJ30" s="451"/>
      <c r="AK30" s="323"/>
      <c r="AL30" s="371"/>
      <c r="AM30" s="198"/>
      <c r="AN30" s="164"/>
      <c r="AO30" s="563">
        <f t="shared" si="0"/>
        <v>94</v>
      </c>
      <c r="AR30" s="264"/>
    </row>
    <row r="31" spans="1:44" ht="14.25" customHeight="1" x14ac:dyDescent="0.2">
      <c r="A31" s="40"/>
      <c r="B31" s="40"/>
      <c r="C31" s="40"/>
      <c r="D31" s="40"/>
      <c r="E31" s="40"/>
      <c r="N31" s="40"/>
      <c r="O31" s="40"/>
      <c r="R31" s="40"/>
      <c r="AK31" s="444"/>
      <c r="AL31" s="444"/>
      <c r="AM31" s="444"/>
      <c r="AN31" s="444"/>
      <c r="AO31" s="444"/>
      <c r="AP31" s="444"/>
      <c r="AR31" s="264"/>
    </row>
    <row r="32" spans="1:44" s="25" customFormat="1" ht="15.75" x14ac:dyDescent="0.25">
      <c r="A32" s="122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92"/>
      <c r="Q32" s="392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443"/>
      <c r="AM32" s="443"/>
      <c r="AN32" s="443"/>
      <c r="AO32" s="443"/>
      <c r="AP32" s="443"/>
      <c r="AR32" s="264"/>
    </row>
    <row r="33" spans="1:44" ht="14.25" customHeight="1" x14ac:dyDescent="0.2">
      <c r="A33" s="6"/>
      <c r="B33" s="44"/>
      <c r="C33" s="44"/>
      <c r="D33" s="44"/>
      <c r="E33" s="44"/>
      <c r="F33" s="41"/>
      <c r="G33" s="41"/>
      <c r="H33" s="41"/>
      <c r="I33" s="41"/>
      <c r="J33" s="41"/>
      <c r="K33" s="41"/>
      <c r="L33" s="41"/>
      <c r="M33" s="41"/>
      <c r="AR33" s="264"/>
    </row>
    <row r="34" spans="1:44" ht="14.25" customHeight="1" x14ac:dyDescent="0.2">
      <c r="A34" s="6"/>
      <c r="B34" s="44"/>
      <c r="C34" s="44"/>
      <c r="D34" s="44"/>
      <c r="E34" s="44"/>
      <c r="F34" s="41"/>
      <c r="G34" s="41"/>
      <c r="H34" s="41"/>
      <c r="I34" s="41"/>
      <c r="J34" s="41"/>
      <c r="K34" s="41"/>
      <c r="L34" s="41"/>
      <c r="M34" s="41"/>
      <c r="AR34" s="264"/>
    </row>
    <row r="35" spans="1:44" ht="14.25" customHeight="1" x14ac:dyDescent="0.2">
      <c r="A35" s="6"/>
      <c r="B35" s="44"/>
      <c r="C35" s="44"/>
      <c r="D35" s="44"/>
      <c r="E35" s="44"/>
      <c r="F35" s="41"/>
      <c r="G35" s="41"/>
      <c r="H35" s="41"/>
      <c r="I35" s="41"/>
      <c r="J35" s="41"/>
      <c r="K35" s="41"/>
      <c r="L35" s="41"/>
      <c r="M35" s="41"/>
      <c r="AR35" s="264"/>
    </row>
    <row r="36" spans="1:44" ht="14.25" customHeight="1" x14ac:dyDescent="0.2">
      <c r="A36" s="6"/>
      <c r="B36" s="44"/>
      <c r="C36" s="44"/>
      <c r="D36" s="44"/>
      <c r="E36" s="44"/>
      <c r="F36" s="41"/>
      <c r="G36" s="41"/>
      <c r="H36" s="41"/>
      <c r="I36" s="41"/>
      <c r="J36" s="41"/>
      <c r="K36" s="41"/>
      <c r="L36" s="41"/>
      <c r="M36" s="41"/>
      <c r="AR36" s="264"/>
    </row>
    <row r="37" spans="1:44" x14ac:dyDescent="0.2">
      <c r="A37" s="6"/>
      <c r="B37" s="44"/>
      <c r="C37" s="44"/>
      <c r="D37" s="44"/>
      <c r="E37" s="44"/>
      <c r="F37" s="41"/>
      <c r="G37" s="41"/>
      <c r="H37" s="41"/>
      <c r="I37" s="41"/>
      <c r="J37" s="41"/>
      <c r="K37" s="41"/>
      <c r="L37" s="41"/>
      <c r="M37" s="41"/>
      <c r="AR37" s="264"/>
    </row>
    <row r="38" spans="1:44" x14ac:dyDescent="0.2">
      <c r="A38" s="6"/>
      <c r="B38" s="44"/>
      <c r="C38" s="44"/>
      <c r="D38" s="44"/>
      <c r="E38" s="44"/>
      <c r="F38" s="41"/>
      <c r="G38" s="41"/>
      <c r="H38" s="41"/>
      <c r="I38" s="41"/>
      <c r="J38" s="41"/>
      <c r="K38" s="41"/>
      <c r="L38" s="41"/>
      <c r="M38" s="41"/>
      <c r="AR38" s="264"/>
    </row>
    <row r="39" spans="1:44" x14ac:dyDescent="0.2">
      <c r="A39" s="6"/>
      <c r="B39" s="44"/>
      <c r="C39" s="44"/>
      <c r="D39" s="44"/>
      <c r="E39" s="44"/>
      <c r="F39" s="41"/>
      <c r="G39" s="41"/>
      <c r="H39" s="41"/>
      <c r="I39" s="41"/>
      <c r="J39" s="41"/>
      <c r="K39" s="41"/>
      <c r="L39" s="41"/>
      <c r="M39" s="41"/>
      <c r="AR39" s="264"/>
    </row>
    <row r="40" spans="1:44" x14ac:dyDescent="0.2">
      <c r="A40" s="6"/>
      <c r="B40" s="44"/>
      <c r="C40" s="44"/>
      <c r="D40" s="44"/>
      <c r="E40" s="44"/>
      <c r="F40" s="41"/>
      <c r="G40" s="41"/>
      <c r="H40" s="41"/>
      <c r="I40" s="41"/>
      <c r="J40" s="41"/>
      <c r="K40" s="41"/>
      <c r="L40" s="41"/>
      <c r="M40" s="41"/>
      <c r="AR40" s="2"/>
    </row>
    <row r="41" spans="1:44" x14ac:dyDescent="0.2">
      <c r="A41" s="6"/>
      <c r="B41" s="44"/>
      <c r="C41" s="44"/>
      <c r="D41" s="44"/>
      <c r="E41" s="44"/>
      <c r="F41" s="41"/>
      <c r="G41" s="41"/>
      <c r="H41" s="41"/>
      <c r="I41" s="41"/>
      <c r="J41" s="41"/>
      <c r="K41" s="41"/>
      <c r="L41" s="41"/>
      <c r="M41" s="41"/>
    </row>
    <row r="42" spans="1:44" x14ac:dyDescent="0.2">
      <c r="A42" s="6"/>
      <c r="B42" s="44"/>
      <c r="C42" s="44"/>
      <c r="D42" s="44"/>
      <c r="E42" s="44"/>
      <c r="F42" s="41"/>
      <c r="G42" s="41"/>
      <c r="H42" s="41"/>
      <c r="I42" s="41"/>
      <c r="J42" s="41"/>
      <c r="K42" s="41"/>
      <c r="L42" s="41"/>
      <c r="M42" s="41"/>
    </row>
    <row r="43" spans="1:44" x14ac:dyDescent="0.2">
      <c r="A43" s="3"/>
      <c r="B43" s="45"/>
      <c r="C43" s="45"/>
      <c r="D43" s="46"/>
      <c r="E43" s="46"/>
      <c r="F43" s="42"/>
      <c r="G43" s="42"/>
      <c r="H43" s="42"/>
      <c r="I43" s="42"/>
      <c r="J43" s="42"/>
      <c r="K43" s="42"/>
      <c r="L43" s="42"/>
      <c r="M43" s="42"/>
    </row>
    <row r="44" spans="1:44" x14ac:dyDescent="0.2">
      <c r="A44" s="3"/>
      <c r="B44" s="45"/>
      <c r="C44" s="45"/>
      <c r="D44" s="46"/>
      <c r="E44" s="46"/>
      <c r="F44" s="42"/>
      <c r="G44" s="42"/>
      <c r="H44" s="42"/>
      <c r="I44" s="42"/>
      <c r="J44" s="42"/>
      <c r="K44" s="42"/>
      <c r="L44" s="42"/>
      <c r="M44" s="42"/>
    </row>
    <row r="45" spans="1:44" x14ac:dyDescent="0.2">
      <c r="A45" s="3"/>
      <c r="B45" s="45"/>
      <c r="C45" s="45"/>
      <c r="D45" s="46"/>
      <c r="E45" s="46"/>
      <c r="F45" s="42"/>
      <c r="G45" s="42"/>
      <c r="H45" s="42"/>
      <c r="I45" s="42"/>
      <c r="J45" s="42"/>
      <c r="K45" s="42"/>
      <c r="L45" s="42"/>
      <c r="M45" s="42"/>
    </row>
    <row r="46" spans="1:44" x14ac:dyDescent="0.2">
      <c r="A46" s="3"/>
      <c r="B46" s="45"/>
      <c r="C46" s="45"/>
      <c r="D46" s="46"/>
      <c r="E46" s="46"/>
      <c r="F46" s="42"/>
      <c r="G46" s="42"/>
      <c r="H46" s="42"/>
      <c r="I46" s="42"/>
      <c r="J46" s="42"/>
      <c r="K46" s="42"/>
      <c r="L46" s="42"/>
      <c r="M46" s="42"/>
    </row>
    <row r="47" spans="1:44" x14ac:dyDescent="0.2">
      <c r="A47" s="3"/>
      <c r="B47" s="45"/>
      <c r="C47" s="45"/>
      <c r="D47" s="46"/>
      <c r="E47" s="46"/>
      <c r="F47" s="42"/>
      <c r="G47" s="42"/>
      <c r="H47" s="42"/>
      <c r="I47" s="42"/>
      <c r="J47" s="42"/>
      <c r="K47" s="42"/>
      <c r="L47" s="42"/>
      <c r="M47" s="42"/>
    </row>
    <row r="48" spans="1:44" x14ac:dyDescent="0.2">
      <c r="A48" s="3"/>
      <c r="B48" s="45"/>
      <c r="C48" s="45"/>
      <c r="D48" s="46"/>
      <c r="E48" s="46"/>
      <c r="F48" s="42"/>
      <c r="G48" s="42"/>
      <c r="H48" s="42"/>
      <c r="I48" s="42"/>
      <c r="J48" s="42"/>
      <c r="K48" s="42"/>
      <c r="L48" s="42"/>
      <c r="M48" s="42"/>
    </row>
    <row r="49" spans="1:13" x14ac:dyDescent="0.2">
      <c r="A49" s="3"/>
      <c r="B49" s="45"/>
      <c r="C49" s="45"/>
      <c r="D49" s="46"/>
      <c r="E49" s="46"/>
      <c r="F49" s="42"/>
      <c r="G49" s="42"/>
      <c r="H49" s="42"/>
      <c r="I49" s="42"/>
      <c r="J49" s="42"/>
      <c r="K49" s="42"/>
      <c r="L49" s="42"/>
      <c r="M49" s="42"/>
    </row>
    <row r="50" spans="1:13" x14ac:dyDescent="0.2">
      <c r="A50" s="3"/>
      <c r="B50" s="45"/>
      <c r="C50" s="45"/>
      <c r="D50" s="46"/>
      <c r="E50" s="46"/>
      <c r="F50" s="42"/>
      <c r="G50" s="42"/>
      <c r="H50" s="42"/>
      <c r="I50" s="42"/>
      <c r="J50" s="42"/>
      <c r="K50" s="42"/>
      <c r="L50" s="42"/>
      <c r="M50" s="42"/>
    </row>
    <row r="51" spans="1:13" x14ac:dyDescent="0.2">
      <c r="A51" s="3"/>
      <c r="B51" s="45"/>
      <c r="C51" s="45"/>
      <c r="D51" s="46"/>
      <c r="E51" s="46"/>
      <c r="F51" s="42"/>
      <c r="G51" s="42"/>
      <c r="H51" s="42"/>
      <c r="I51" s="42"/>
      <c r="J51" s="42"/>
      <c r="K51" s="42"/>
      <c r="L51" s="42"/>
      <c r="M51" s="42"/>
    </row>
    <row r="52" spans="1:13" x14ac:dyDescent="0.2">
      <c r="A52" s="3"/>
      <c r="B52" s="45"/>
      <c r="C52" s="45"/>
      <c r="D52" s="46"/>
      <c r="E52" s="46"/>
      <c r="F52" s="42"/>
      <c r="G52" s="42"/>
      <c r="H52" s="42"/>
      <c r="I52" s="42"/>
      <c r="J52" s="42"/>
      <c r="K52" s="42"/>
      <c r="L52" s="42"/>
      <c r="M52" s="42"/>
    </row>
    <row r="53" spans="1:13" x14ac:dyDescent="0.2">
      <c r="A53" s="3"/>
      <c r="B53" s="45"/>
      <c r="C53" s="45"/>
      <c r="D53" s="46"/>
      <c r="E53" s="46"/>
      <c r="F53" s="42"/>
      <c r="G53" s="42"/>
      <c r="H53" s="42"/>
      <c r="I53" s="42"/>
      <c r="J53" s="42"/>
      <c r="K53" s="42"/>
      <c r="L53" s="42"/>
      <c r="M53" s="42"/>
    </row>
    <row r="54" spans="1:13" x14ac:dyDescent="0.2">
      <c r="A54" s="3"/>
      <c r="B54" s="45"/>
      <c r="C54" s="45"/>
      <c r="D54" s="46"/>
      <c r="E54" s="46"/>
      <c r="F54" s="42"/>
      <c r="G54" s="42"/>
      <c r="H54" s="42"/>
      <c r="I54" s="42"/>
      <c r="J54" s="42"/>
      <c r="K54" s="42"/>
      <c r="L54" s="42"/>
      <c r="M54" s="42"/>
    </row>
    <row r="55" spans="1:13" x14ac:dyDescent="0.2">
      <c r="A55" s="3"/>
      <c r="B55" s="45"/>
      <c r="C55" s="45"/>
      <c r="D55" s="46"/>
      <c r="E55" s="46"/>
      <c r="F55" s="42"/>
      <c r="G55" s="42"/>
      <c r="H55" s="42"/>
      <c r="I55" s="42"/>
      <c r="J55" s="42"/>
      <c r="K55" s="42"/>
      <c r="L55" s="42"/>
      <c r="M55" s="42"/>
    </row>
    <row r="56" spans="1:13" x14ac:dyDescent="0.2">
      <c r="A56" s="3"/>
      <c r="B56" s="45"/>
      <c r="C56" s="45"/>
      <c r="D56" s="46"/>
      <c r="E56" s="46"/>
      <c r="F56" s="42"/>
      <c r="G56" s="42"/>
      <c r="H56" s="42"/>
      <c r="I56" s="42"/>
      <c r="J56" s="42"/>
      <c r="K56" s="42"/>
      <c r="L56" s="42"/>
      <c r="M56" s="42"/>
    </row>
    <row r="57" spans="1:13" x14ac:dyDescent="0.2">
      <c r="A57" s="2"/>
      <c r="B57" s="46"/>
      <c r="C57" s="46"/>
      <c r="D57" s="46"/>
      <c r="E57" s="46"/>
      <c r="F57" s="42"/>
      <c r="G57" s="42"/>
      <c r="H57" s="42"/>
      <c r="I57" s="42"/>
      <c r="J57" s="42"/>
      <c r="K57" s="42"/>
      <c r="L57" s="42"/>
      <c r="M57" s="42"/>
    </row>
    <row r="58" spans="1:13" x14ac:dyDescent="0.2">
      <c r="A58" s="2"/>
      <c r="B58" s="46"/>
      <c r="C58" s="46"/>
      <c r="D58" s="46"/>
      <c r="E58" s="46"/>
      <c r="F58" s="42"/>
      <c r="G58" s="42"/>
      <c r="H58" s="42"/>
      <c r="I58" s="42"/>
      <c r="J58" s="42"/>
      <c r="K58" s="42"/>
      <c r="L58" s="42"/>
      <c r="M58" s="42"/>
    </row>
  </sheetData>
  <sortState ref="A10:AK30">
    <sortCondition ref="A10:A30"/>
  </sortState>
  <mergeCells count="100">
    <mergeCell ref="A2:AO2"/>
    <mergeCell ref="AM20:AN20"/>
    <mergeCell ref="W3:Z3"/>
    <mergeCell ref="AO3:AO5"/>
    <mergeCell ref="AE3:AH3"/>
    <mergeCell ref="AE4:AF4"/>
    <mergeCell ref="AG4:AH4"/>
    <mergeCell ref="W4:X4"/>
    <mergeCell ref="Y4:Z4"/>
    <mergeCell ref="B3:E3"/>
    <mergeCell ref="F3:I3"/>
    <mergeCell ref="F4:G4"/>
    <mergeCell ref="H4:I4"/>
    <mergeCell ref="U11:V11"/>
    <mergeCell ref="AG14:AH14"/>
    <mergeCell ref="AM3:AN4"/>
    <mergeCell ref="N3:O4"/>
    <mergeCell ref="R3:R4"/>
    <mergeCell ref="AI3:AL3"/>
    <mergeCell ref="AI4:AJ4"/>
    <mergeCell ref="AK4:AL4"/>
    <mergeCell ref="S3:T4"/>
    <mergeCell ref="U3:V4"/>
    <mergeCell ref="AL32:AP32"/>
    <mergeCell ref="AK31:AP31"/>
    <mergeCell ref="AA27:AB27"/>
    <mergeCell ref="AC27:AD27"/>
    <mergeCell ref="AA30:AB30"/>
    <mergeCell ref="AC30:AD30"/>
    <mergeCell ref="AM29:AN29"/>
    <mergeCell ref="AG27:AH27"/>
    <mergeCell ref="AI28:AJ28"/>
    <mergeCell ref="AI29:AJ29"/>
    <mergeCell ref="AK29:AL29"/>
    <mergeCell ref="AE30:AF30"/>
    <mergeCell ref="AI30:AJ30"/>
    <mergeCell ref="AG30:AH30"/>
    <mergeCell ref="P3:Q4"/>
    <mergeCell ref="AA4:AB4"/>
    <mergeCell ref="AC4:AD4"/>
    <mergeCell ref="A3:A5"/>
    <mergeCell ref="F20:G20"/>
    <mergeCell ref="H20:I20"/>
    <mergeCell ref="L3:M4"/>
    <mergeCell ref="AA20:AB20"/>
    <mergeCell ref="AA21:AB21"/>
    <mergeCell ref="AC20:AD20"/>
    <mergeCell ref="AC21:AD21"/>
    <mergeCell ref="AA3:AD3"/>
    <mergeCell ref="J3:K4"/>
    <mergeCell ref="B4:C4"/>
    <mergeCell ref="D4:E4"/>
    <mergeCell ref="H13:I13"/>
    <mergeCell ref="F14:G14"/>
    <mergeCell ref="H14:I14"/>
    <mergeCell ref="F13:G13"/>
    <mergeCell ref="AA7:AB7"/>
    <mergeCell ref="AC7:AD7"/>
    <mergeCell ref="A9:AO9"/>
    <mergeCell ref="AM14:AN14"/>
    <mergeCell ref="AE14:AF14"/>
    <mergeCell ref="AI14:AJ14"/>
    <mergeCell ref="AK14:AL14"/>
    <mergeCell ref="F30:G30"/>
    <mergeCell ref="AG15:AH15"/>
    <mergeCell ref="AG20:AH20"/>
    <mergeCell ref="F29:G29"/>
    <mergeCell ref="H29:I29"/>
    <mergeCell ref="F21:G21"/>
    <mergeCell ref="H21:I21"/>
    <mergeCell ref="F24:G24"/>
    <mergeCell ref="H24:I24"/>
    <mergeCell ref="F22:G22"/>
    <mergeCell ref="H22:I22"/>
    <mergeCell ref="F26:G26"/>
    <mergeCell ref="P15:Q15"/>
    <mergeCell ref="S15:T15"/>
    <mergeCell ref="AE15:AF15"/>
    <mergeCell ref="P21:Q21"/>
    <mergeCell ref="U23:V23"/>
    <mergeCell ref="U26:V26"/>
    <mergeCell ref="U27:V27"/>
    <mergeCell ref="S20:T20"/>
    <mergeCell ref="AE26:AF26"/>
    <mergeCell ref="AI26:AJ26"/>
    <mergeCell ref="AK26:AL26"/>
    <mergeCell ref="AE27:AF27"/>
    <mergeCell ref="AI27:AJ27"/>
    <mergeCell ref="AK27:AL27"/>
    <mergeCell ref="AI21:AJ21"/>
    <mergeCell ref="AK21:AL21"/>
    <mergeCell ref="AG26:AH26"/>
    <mergeCell ref="AI15:AJ15"/>
    <mergeCell ref="AK15:AL15"/>
    <mergeCell ref="AI17:AJ17"/>
    <mergeCell ref="AK17:AL17"/>
    <mergeCell ref="AI19:AJ19"/>
    <mergeCell ref="AK19:AL19"/>
    <mergeCell ref="AI20:AJ20"/>
    <mergeCell ref="AK20:AL20"/>
  </mergeCells>
  <pageMargins left="0.23622047244094491" right="3.937007874015748E-2" top="0.15748031496062992" bottom="0.15748031496062992" header="0.31496062992125984" footer="0.31496062992125984"/>
  <pageSetup paperSize="9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workbookViewId="0">
      <selection activeCell="AS9" sqref="AS9:AS29"/>
    </sheetView>
  </sheetViews>
  <sheetFormatPr defaultRowHeight="15" x14ac:dyDescent="0.25"/>
  <cols>
    <col min="1" max="1" width="21.42578125" customWidth="1"/>
    <col min="2" max="30" width="0" hidden="1" customWidth="1"/>
    <col min="31" max="31" width="6.28515625" customWidth="1"/>
    <col min="32" max="32" width="5.7109375" customWidth="1"/>
    <col min="33" max="33" width="6.28515625" customWidth="1"/>
    <col min="34" max="34" width="6.140625" customWidth="1"/>
    <col min="35" max="35" width="6" customWidth="1"/>
    <col min="36" max="36" width="5.85546875" customWidth="1"/>
    <col min="37" max="37" width="6.140625" customWidth="1"/>
    <col min="38" max="38" width="6.42578125" customWidth="1"/>
    <col min="39" max="39" width="6.140625" customWidth="1"/>
    <col min="40" max="40" width="7" customWidth="1"/>
    <col min="41" max="41" width="7.7109375" customWidth="1"/>
    <col min="42" max="42" width="6.7109375" customWidth="1"/>
    <col min="43" max="43" width="5.85546875" customWidth="1"/>
    <col min="44" max="44" width="6.85546875" customWidth="1"/>
  </cols>
  <sheetData>
    <row r="1" spans="1:45" s="1" customFormat="1" ht="19.5" thickBot="1" x14ac:dyDescent="0.35">
      <c r="A1" s="475" t="s">
        <v>48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</row>
    <row r="2" spans="1:45" s="18" customFormat="1" ht="41.25" customHeight="1" thickBot="1" x14ac:dyDescent="0.3">
      <c r="A2" s="422" t="s">
        <v>0</v>
      </c>
      <c r="B2" s="458" t="s">
        <v>1</v>
      </c>
      <c r="C2" s="459"/>
      <c r="D2" s="459"/>
      <c r="E2" s="460"/>
      <c r="F2" s="461" t="s">
        <v>1</v>
      </c>
      <c r="G2" s="462"/>
      <c r="H2" s="462"/>
      <c r="I2" s="463"/>
      <c r="J2" s="425" t="s">
        <v>90</v>
      </c>
      <c r="K2" s="426"/>
      <c r="L2" s="425" t="s">
        <v>53</v>
      </c>
      <c r="M2" s="426"/>
      <c r="N2" s="467" t="s">
        <v>52</v>
      </c>
      <c r="O2" s="468"/>
      <c r="P2" s="467" t="s">
        <v>53</v>
      </c>
      <c r="Q2" s="471" t="s">
        <v>52</v>
      </c>
      <c r="R2" s="472"/>
      <c r="S2" s="471" t="s">
        <v>40</v>
      </c>
      <c r="T2" s="472"/>
      <c r="U2" s="421" t="s">
        <v>69</v>
      </c>
      <c r="V2" s="421"/>
      <c r="W2" s="421"/>
      <c r="X2" s="420"/>
      <c r="Y2" s="425" t="s">
        <v>1</v>
      </c>
      <c r="Z2" s="433"/>
      <c r="AA2" s="433"/>
      <c r="AB2" s="426"/>
      <c r="AC2" s="425" t="s">
        <v>59</v>
      </c>
      <c r="AD2" s="433"/>
      <c r="AE2" s="419" t="s">
        <v>31</v>
      </c>
      <c r="AF2" s="421"/>
      <c r="AG2" s="421"/>
      <c r="AH2" s="421"/>
      <c r="AI2" s="421"/>
      <c r="AJ2" s="421"/>
      <c r="AK2" s="476" t="s">
        <v>81</v>
      </c>
      <c r="AL2" s="477"/>
      <c r="AM2" s="477"/>
      <c r="AN2" s="478"/>
      <c r="AO2" s="471" t="s">
        <v>61</v>
      </c>
      <c r="AP2" s="479"/>
      <c r="AQ2" s="479"/>
      <c r="AR2" s="472"/>
      <c r="AS2" s="455" t="s">
        <v>32</v>
      </c>
    </row>
    <row r="3" spans="1:45" s="18" customFormat="1" ht="24.75" customHeight="1" thickBot="1" x14ac:dyDescent="0.3">
      <c r="A3" s="423"/>
      <c r="B3" s="434" t="s">
        <v>2</v>
      </c>
      <c r="C3" s="435"/>
      <c r="D3" s="436" t="s">
        <v>3</v>
      </c>
      <c r="E3" s="437"/>
      <c r="F3" s="464" t="s">
        <v>75</v>
      </c>
      <c r="G3" s="465"/>
      <c r="H3" s="464" t="s">
        <v>74</v>
      </c>
      <c r="I3" s="465"/>
      <c r="J3" s="427"/>
      <c r="K3" s="428"/>
      <c r="L3" s="427"/>
      <c r="M3" s="428"/>
      <c r="N3" s="469"/>
      <c r="O3" s="470"/>
      <c r="P3" s="469"/>
      <c r="Q3" s="473"/>
      <c r="R3" s="474"/>
      <c r="S3" s="473"/>
      <c r="T3" s="474"/>
      <c r="U3" s="419" t="s">
        <v>74</v>
      </c>
      <c r="V3" s="420"/>
      <c r="W3" s="421" t="s">
        <v>75</v>
      </c>
      <c r="X3" s="420"/>
      <c r="Y3" s="419" t="s">
        <v>74</v>
      </c>
      <c r="Z3" s="420"/>
      <c r="AA3" s="421" t="s">
        <v>75</v>
      </c>
      <c r="AB3" s="420"/>
      <c r="AC3" s="427"/>
      <c r="AD3" s="466"/>
      <c r="AE3" s="480" t="s">
        <v>70</v>
      </c>
      <c r="AF3" s="481"/>
      <c r="AG3" s="480" t="s">
        <v>71</v>
      </c>
      <c r="AH3" s="481"/>
      <c r="AI3" s="482" t="s">
        <v>72</v>
      </c>
      <c r="AJ3" s="483"/>
      <c r="AK3" s="419" t="s">
        <v>60</v>
      </c>
      <c r="AL3" s="420"/>
      <c r="AM3" s="419" t="s">
        <v>94</v>
      </c>
      <c r="AN3" s="420"/>
      <c r="AO3" s="476" t="s">
        <v>60</v>
      </c>
      <c r="AP3" s="478"/>
      <c r="AQ3" s="476" t="s">
        <v>94</v>
      </c>
      <c r="AR3" s="478"/>
      <c r="AS3" s="456"/>
    </row>
    <row r="4" spans="1:45" s="18" customFormat="1" ht="15" customHeight="1" thickBot="1" x14ac:dyDescent="0.3">
      <c r="A4" s="424"/>
      <c r="B4" s="38" t="s">
        <v>5</v>
      </c>
      <c r="C4" s="39" t="s">
        <v>4</v>
      </c>
      <c r="D4" s="38" t="s">
        <v>5</v>
      </c>
      <c r="E4" s="39" t="s">
        <v>4</v>
      </c>
      <c r="F4" s="38" t="s">
        <v>5</v>
      </c>
      <c r="G4" s="39" t="s">
        <v>4</v>
      </c>
      <c r="H4" s="38" t="s">
        <v>5</v>
      </c>
      <c r="I4" s="39" t="s">
        <v>4</v>
      </c>
      <c r="J4" s="259" t="s">
        <v>5</v>
      </c>
      <c r="K4" s="260" t="s">
        <v>4</v>
      </c>
      <c r="L4" s="38" t="s">
        <v>5</v>
      </c>
      <c r="M4" s="39" t="s">
        <v>4</v>
      </c>
      <c r="N4" s="123" t="s">
        <v>5</v>
      </c>
      <c r="O4" s="124" t="s">
        <v>4</v>
      </c>
      <c r="P4" s="123" t="s">
        <v>5</v>
      </c>
      <c r="Q4" s="38" t="s">
        <v>5</v>
      </c>
      <c r="R4" s="39" t="s">
        <v>4</v>
      </c>
      <c r="S4" s="38" t="s">
        <v>5</v>
      </c>
      <c r="T4" s="39" t="s">
        <v>4</v>
      </c>
      <c r="U4" s="38" t="s">
        <v>5</v>
      </c>
      <c r="V4" s="260" t="s">
        <v>4</v>
      </c>
      <c r="W4" s="259" t="s">
        <v>5</v>
      </c>
      <c r="X4" s="39" t="s">
        <v>4</v>
      </c>
      <c r="Y4" s="38" t="s">
        <v>5</v>
      </c>
      <c r="Z4" s="260" t="s">
        <v>4</v>
      </c>
      <c r="AA4" s="259" t="s">
        <v>5</v>
      </c>
      <c r="AB4" s="39" t="s">
        <v>4</v>
      </c>
      <c r="AC4" s="38" t="s">
        <v>5</v>
      </c>
      <c r="AD4" s="147" t="s">
        <v>4</v>
      </c>
      <c r="AE4" s="38" t="s">
        <v>5</v>
      </c>
      <c r="AF4" s="39" t="s">
        <v>4</v>
      </c>
      <c r="AG4" s="38" t="s">
        <v>5</v>
      </c>
      <c r="AH4" s="39" t="s">
        <v>4</v>
      </c>
      <c r="AI4" s="38" t="s">
        <v>5</v>
      </c>
      <c r="AJ4" s="39" t="s">
        <v>4</v>
      </c>
      <c r="AK4" s="38" t="s">
        <v>5</v>
      </c>
      <c r="AL4" s="48" t="s">
        <v>4</v>
      </c>
      <c r="AM4" s="47" t="s">
        <v>5</v>
      </c>
      <c r="AN4" s="279" t="s">
        <v>4</v>
      </c>
      <c r="AO4" s="289" t="s">
        <v>5</v>
      </c>
      <c r="AP4" s="290" t="s">
        <v>4</v>
      </c>
      <c r="AQ4" s="284" t="s">
        <v>5</v>
      </c>
      <c r="AR4" s="284" t="s">
        <v>4</v>
      </c>
      <c r="AS4" s="457"/>
    </row>
    <row r="5" spans="1:45" s="1" customFormat="1" ht="16.5" thickBot="1" x14ac:dyDescent="0.3">
      <c r="A5" s="125" t="s">
        <v>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261"/>
      <c r="V5" s="261"/>
      <c r="W5" s="261"/>
      <c r="X5" s="261"/>
      <c r="Y5" s="261"/>
      <c r="Z5" s="261"/>
      <c r="AA5" s="261"/>
      <c r="AB5" s="261"/>
      <c r="AC5" s="126"/>
      <c r="AD5" s="126"/>
      <c r="AE5" s="148"/>
      <c r="AF5" s="146"/>
      <c r="AG5" s="148"/>
      <c r="AH5" s="146"/>
      <c r="AI5" s="148"/>
      <c r="AJ5" s="127"/>
      <c r="AK5" s="126"/>
      <c r="AL5" s="126"/>
      <c r="AM5" s="126"/>
      <c r="AN5" s="126"/>
      <c r="AO5" s="126"/>
      <c r="AP5" s="126"/>
      <c r="AQ5" s="126"/>
      <c r="AR5" s="126"/>
      <c r="AS5" s="127"/>
    </row>
    <row r="6" spans="1:45" s="10" customFormat="1" ht="16.5" thickBot="1" x14ac:dyDescent="0.25">
      <c r="A6" s="199" t="s">
        <v>7</v>
      </c>
      <c r="B6" s="22">
        <v>2</v>
      </c>
      <c r="C6" s="26">
        <v>40</v>
      </c>
      <c r="D6" s="109">
        <v>3</v>
      </c>
      <c r="E6" s="26">
        <v>33</v>
      </c>
      <c r="F6" s="22"/>
      <c r="G6" s="108"/>
      <c r="H6" s="112"/>
      <c r="I6" s="63"/>
      <c r="J6" s="154">
        <v>2</v>
      </c>
      <c r="K6" s="159">
        <v>40</v>
      </c>
      <c r="L6" s="154">
        <v>3</v>
      </c>
      <c r="M6" s="155">
        <v>33</v>
      </c>
      <c r="N6" s="22"/>
      <c r="O6" s="26"/>
      <c r="P6" s="22"/>
      <c r="Q6" s="154"/>
      <c r="R6" s="155"/>
      <c r="S6" s="154">
        <v>1</v>
      </c>
      <c r="T6" s="270">
        <v>50</v>
      </c>
      <c r="U6" s="22">
        <v>1</v>
      </c>
      <c r="V6" s="26">
        <v>50</v>
      </c>
      <c r="W6" s="109"/>
      <c r="X6" s="26"/>
      <c r="Y6" s="312"/>
      <c r="Z6" s="303"/>
      <c r="AA6" s="320"/>
      <c r="AB6" s="301"/>
      <c r="AC6" s="109"/>
      <c r="AD6" s="63"/>
      <c r="AE6" s="154">
        <v>3</v>
      </c>
      <c r="AF6" s="159">
        <v>33</v>
      </c>
      <c r="AG6" s="154">
        <v>4</v>
      </c>
      <c r="AH6" s="162">
        <v>26</v>
      </c>
      <c r="AI6" s="154">
        <v>5</v>
      </c>
      <c r="AJ6" s="159">
        <v>21</v>
      </c>
      <c r="AK6" s="109">
        <v>4</v>
      </c>
      <c r="AL6" s="49">
        <v>26</v>
      </c>
      <c r="AM6" s="363"/>
      <c r="AN6" s="280"/>
      <c r="AO6" s="170">
        <v>11</v>
      </c>
      <c r="AP6" s="171">
        <v>13</v>
      </c>
      <c r="AQ6" s="364"/>
      <c r="AR6" s="285"/>
      <c r="AS6" s="563">
        <f>SUM(AF6+AH6+AJ6+AL6+AN6+AP6+AR6)</f>
        <v>119</v>
      </c>
    </row>
    <row r="7" spans="1:45" s="10" customFormat="1" ht="16.5" thickBot="1" x14ac:dyDescent="0.25">
      <c r="A7" s="200" t="s">
        <v>8</v>
      </c>
      <c r="B7" s="31">
        <v>3</v>
      </c>
      <c r="C7" s="180">
        <v>33</v>
      </c>
      <c r="D7" s="110">
        <v>2</v>
      </c>
      <c r="E7" s="180">
        <v>40</v>
      </c>
      <c r="F7" s="31"/>
      <c r="G7" s="181"/>
      <c r="H7" s="182"/>
      <c r="I7" s="88"/>
      <c r="J7" s="183">
        <v>19</v>
      </c>
      <c r="K7" s="151">
        <v>5</v>
      </c>
      <c r="L7" s="183">
        <v>1</v>
      </c>
      <c r="M7" s="184">
        <v>50</v>
      </c>
      <c r="N7" s="31"/>
      <c r="O7" s="180"/>
      <c r="P7" s="31"/>
      <c r="Q7" s="183"/>
      <c r="R7" s="151"/>
      <c r="S7" s="183">
        <v>6</v>
      </c>
      <c r="T7" s="271">
        <v>18</v>
      </c>
      <c r="U7" s="31">
        <v>2</v>
      </c>
      <c r="V7" s="180">
        <v>40</v>
      </c>
      <c r="W7" s="110"/>
      <c r="X7" s="180"/>
      <c r="Y7" s="313"/>
      <c r="Z7" s="304"/>
      <c r="AA7" s="321"/>
      <c r="AB7" s="90"/>
      <c r="AC7" s="110"/>
      <c r="AD7" s="88"/>
      <c r="AE7" s="183">
        <v>12</v>
      </c>
      <c r="AF7" s="151">
        <v>12</v>
      </c>
      <c r="AG7" s="183">
        <v>11</v>
      </c>
      <c r="AH7" s="151">
        <v>13</v>
      </c>
      <c r="AI7" s="156">
        <v>11</v>
      </c>
      <c r="AJ7" s="152">
        <v>13</v>
      </c>
      <c r="AK7" s="110">
        <v>2</v>
      </c>
      <c r="AL7" s="90">
        <v>40</v>
      </c>
      <c r="AM7" s="31"/>
      <c r="AN7" s="88"/>
      <c r="AO7" s="183">
        <v>12</v>
      </c>
      <c r="AP7" s="151">
        <v>12</v>
      </c>
      <c r="AQ7" s="365"/>
      <c r="AR7" s="286"/>
      <c r="AS7" s="563">
        <f>SUM(AF7+AH7+AJ7+AL7+AN7+AP7+AR7)</f>
        <v>90</v>
      </c>
    </row>
    <row r="8" spans="1:45" s="10" customFormat="1" ht="16.5" thickBot="1" x14ac:dyDescent="0.3">
      <c r="A8" s="440" t="s">
        <v>9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2"/>
    </row>
    <row r="9" spans="1:45" s="10" customFormat="1" ht="16.5" thickBot="1" x14ac:dyDescent="0.25">
      <c r="A9" s="201" t="s">
        <v>10</v>
      </c>
      <c r="B9" s="96">
        <v>9</v>
      </c>
      <c r="C9" s="185">
        <v>16</v>
      </c>
      <c r="D9" s="149">
        <v>7</v>
      </c>
      <c r="E9" s="185">
        <v>18</v>
      </c>
      <c r="F9" s="96"/>
      <c r="G9" s="186"/>
      <c r="H9" s="187"/>
      <c r="I9" s="188"/>
      <c r="J9" s="168">
        <v>6</v>
      </c>
      <c r="K9" s="167">
        <v>18</v>
      </c>
      <c r="L9" s="168">
        <v>12</v>
      </c>
      <c r="M9" s="167">
        <v>12</v>
      </c>
      <c r="N9" s="193"/>
      <c r="O9" s="194"/>
      <c r="P9" s="193"/>
      <c r="Q9" s="193"/>
      <c r="R9" s="324"/>
      <c r="S9" s="168">
        <v>14</v>
      </c>
      <c r="T9" s="189">
        <v>10</v>
      </c>
      <c r="U9" s="168">
        <v>11</v>
      </c>
      <c r="V9" s="325">
        <v>13</v>
      </c>
      <c r="W9" s="195"/>
      <c r="X9" s="325"/>
      <c r="Y9" s="314"/>
      <c r="Z9" s="305"/>
      <c r="AA9" s="322"/>
      <c r="AB9" s="167"/>
      <c r="AC9" s="195"/>
      <c r="AD9" s="189"/>
      <c r="AE9" s="168">
        <v>12</v>
      </c>
      <c r="AF9" s="167">
        <v>12</v>
      </c>
      <c r="AG9" s="168">
        <v>11</v>
      </c>
      <c r="AH9" s="167">
        <v>13</v>
      </c>
      <c r="AI9" s="195">
        <v>13</v>
      </c>
      <c r="AJ9" s="189">
        <v>11</v>
      </c>
      <c r="AK9" s="168">
        <v>8</v>
      </c>
      <c r="AL9" s="191">
        <v>16</v>
      </c>
      <c r="AM9" s="190"/>
      <c r="AN9" s="281"/>
      <c r="AO9" s="190">
        <v>17</v>
      </c>
      <c r="AP9" s="191">
        <v>7</v>
      </c>
      <c r="AQ9" s="366"/>
      <c r="AR9" s="287"/>
      <c r="AS9" s="563">
        <f>SUM(AF9+AH9+AJ9+AL9+AN9+AP9+AR9)</f>
        <v>59</v>
      </c>
    </row>
    <row r="10" spans="1:45" s="10" customFormat="1" ht="16.5" thickBot="1" x14ac:dyDescent="0.25">
      <c r="A10" s="202" t="s">
        <v>12</v>
      </c>
      <c r="B10" s="23">
        <v>4</v>
      </c>
      <c r="C10" s="27">
        <v>27</v>
      </c>
      <c r="D10" s="72">
        <v>9</v>
      </c>
      <c r="E10" s="27">
        <v>16</v>
      </c>
      <c r="F10" s="23"/>
      <c r="G10" s="70"/>
      <c r="H10" s="128"/>
      <c r="I10" s="79"/>
      <c r="J10" s="157">
        <v>19</v>
      </c>
      <c r="K10" s="298">
        <v>5</v>
      </c>
      <c r="L10" s="157">
        <v>8</v>
      </c>
      <c r="M10" s="298">
        <v>16</v>
      </c>
      <c r="N10" s="160"/>
      <c r="O10" s="161"/>
      <c r="P10" s="160"/>
      <c r="Q10" s="160"/>
      <c r="R10" s="161"/>
      <c r="S10" s="404"/>
      <c r="T10" s="447"/>
      <c r="U10" s="157">
        <v>11</v>
      </c>
      <c r="V10" s="158">
        <v>13</v>
      </c>
      <c r="W10" s="196"/>
      <c r="X10" s="158"/>
      <c r="Y10" s="315"/>
      <c r="Z10" s="306"/>
      <c r="AA10" s="283"/>
      <c r="AB10" s="298"/>
      <c r="AC10" s="196"/>
      <c r="AD10" s="297"/>
      <c r="AE10" s="168">
        <v>12</v>
      </c>
      <c r="AF10" s="167">
        <v>12</v>
      </c>
      <c r="AG10" s="196">
        <v>11</v>
      </c>
      <c r="AH10" s="158">
        <v>13</v>
      </c>
      <c r="AI10" s="196">
        <v>13</v>
      </c>
      <c r="AJ10" s="297">
        <v>11</v>
      </c>
      <c r="AK10" s="157">
        <v>7</v>
      </c>
      <c r="AL10" s="173">
        <v>17</v>
      </c>
      <c r="AM10" s="190"/>
      <c r="AN10" s="281"/>
      <c r="AO10" s="190">
        <v>20</v>
      </c>
      <c r="AP10" s="191">
        <v>4</v>
      </c>
      <c r="AQ10" s="366"/>
      <c r="AR10" s="287"/>
      <c r="AS10" s="563">
        <f t="shared" ref="AS10:AS29" si="0">SUM(AF10+AH10+AJ10+AL10+AN10+AP10+AR10)</f>
        <v>57</v>
      </c>
    </row>
    <row r="11" spans="1:45" s="10" customFormat="1" ht="16.5" thickBot="1" x14ac:dyDescent="0.25">
      <c r="A11" s="202" t="s">
        <v>11</v>
      </c>
      <c r="B11" s="23">
        <v>10</v>
      </c>
      <c r="C11" s="27">
        <v>15</v>
      </c>
      <c r="D11" s="72">
        <v>8</v>
      </c>
      <c r="E11" s="27">
        <v>17</v>
      </c>
      <c r="F11" s="23"/>
      <c r="G11" s="70"/>
      <c r="H11" s="128"/>
      <c r="I11" s="79"/>
      <c r="J11" s="157">
        <v>16</v>
      </c>
      <c r="K11" s="298">
        <v>8</v>
      </c>
      <c r="L11" s="157">
        <v>13</v>
      </c>
      <c r="M11" s="298">
        <v>11</v>
      </c>
      <c r="N11" s="160"/>
      <c r="O11" s="161"/>
      <c r="P11" s="160"/>
      <c r="Q11" s="160"/>
      <c r="R11" s="161"/>
      <c r="S11" s="160">
        <v>7</v>
      </c>
      <c r="T11" s="213">
        <v>17</v>
      </c>
      <c r="U11" s="160">
        <v>9</v>
      </c>
      <c r="V11" s="161">
        <v>15</v>
      </c>
      <c r="W11" s="197"/>
      <c r="X11" s="161"/>
      <c r="Y11" s="316"/>
      <c r="Z11" s="307"/>
      <c r="AA11" s="282"/>
      <c r="AB11" s="150"/>
      <c r="AC11" s="197"/>
      <c r="AD11" s="166"/>
      <c r="AE11" s="157">
        <v>12</v>
      </c>
      <c r="AF11" s="298">
        <v>12</v>
      </c>
      <c r="AG11" s="196">
        <v>11</v>
      </c>
      <c r="AH11" s="298">
        <v>13</v>
      </c>
      <c r="AI11" s="196">
        <v>8</v>
      </c>
      <c r="AJ11" s="166">
        <v>16</v>
      </c>
      <c r="AK11" s="160">
        <v>10</v>
      </c>
      <c r="AL11" s="150">
        <v>14</v>
      </c>
      <c r="AM11" s="160"/>
      <c r="AN11" s="166"/>
      <c r="AO11" s="172">
        <v>19</v>
      </c>
      <c r="AP11" s="173">
        <v>5</v>
      </c>
      <c r="AQ11" s="366"/>
      <c r="AR11" s="287"/>
      <c r="AS11" s="563">
        <f t="shared" si="0"/>
        <v>60</v>
      </c>
    </row>
    <row r="12" spans="1:45" s="10" customFormat="1" ht="16.5" thickBot="1" x14ac:dyDescent="0.25">
      <c r="A12" s="202" t="s">
        <v>14</v>
      </c>
      <c r="B12" s="23">
        <v>7</v>
      </c>
      <c r="C12" s="27">
        <v>18</v>
      </c>
      <c r="D12" s="72">
        <v>10</v>
      </c>
      <c r="E12" s="27">
        <v>15</v>
      </c>
      <c r="F12" s="410"/>
      <c r="G12" s="411"/>
      <c r="H12" s="410"/>
      <c r="I12" s="412"/>
      <c r="J12" s="157">
        <v>18</v>
      </c>
      <c r="K12" s="298">
        <v>6</v>
      </c>
      <c r="L12" s="157">
        <v>7</v>
      </c>
      <c r="M12" s="298">
        <v>17</v>
      </c>
      <c r="N12" s="160"/>
      <c r="O12" s="161"/>
      <c r="P12" s="160"/>
      <c r="Q12" s="192"/>
      <c r="R12" s="298"/>
      <c r="S12" s="157">
        <v>12</v>
      </c>
      <c r="T12" s="297">
        <v>12</v>
      </c>
      <c r="U12" s="157">
        <v>10</v>
      </c>
      <c r="V12" s="158">
        <v>14</v>
      </c>
      <c r="W12" s="196"/>
      <c r="X12" s="272"/>
      <c r="Y12" s="317"/>
      <c r="Z12" s="308"/>
      <c r="AA12" s="157"/>
      <c r="AB12" s="302"/>
      <c r="AC12" s="196"/>
      <c r="AD12" s="297"/>
      <c r="AE12" s="157">
        <v>12</v>
      </c>
      <c r="AF12" s="298">
        <v>12</v>
      </c>
      <c r="AG12" s="196">
        <v>11</v>
      </c>
      <c r="AH12" s="298">
        <v>13</v>
      </c>
      <c r="AI12" s="157">
        <v>13</v>
      </c>
      <c r="AJ12" s="297">
        <v>11</v>
      </c>
      <c r="AK12" s="157">
        <v>5</v>
      </c>
      <c r="AL12" s="298">
        <v>21</v>
      </c>
      <c r="AM12" s="157"/>
      <c r="AN12" s="297"/>
      <c r="AO12" s="157">
        <v>7</v>
      </c>
      <c r="AP12" s="298">
        <v>17</v>
      </c>
      <c r="AQ12" s="367"/>
      <c r="AR12" s="167"/>
      <c r="AS12" s="563">
        <v>74</v>
      </c>
    </row>
    <row r="13" spans="1:45" s="10" customFormat="1" ht="16.5" thickBot="1" x14ac:dyDescent="0.25">
      <c r="A13" s="202" t="s">
        <v>13</v>
      </c>
      <c r="B13" s="23">
        <v>10</v>
      </c>
      <c r="C13" s="27">
        <v>15</v>
      </c>
      <c r="D13" s="72">
        <v>8</v>
      </c>
      <c r="E13" s="27">
        <v>17</v>
      </c>
      <c r="F13" s="410"/>
      <c r="G13" s="411"/>
      <c r="H13" s="410"/>
      <c r="I13" s="412"/>
      <c r="J13" s="157">
        <v>14</v>
      </c>
      <c r="K13" s="298">
        <v>10</v>
      </c>
      <c r="L13" s="157">
        <v>19</v>
      </c>
      <c r="M13" s="298">
        <v>5</v>
      </c>
      <c r="N13" s="160"/>
      <c r="O13" s="161"/>
      <c r="P13" s="160"/>
      <c r="Q13" s="157"/>
      <c r="R13" s="298"/>
      <c r="S13" s="157">
        <v>4</v>
      </c>
      <c r="T13" s="297">
        <v>26</v>
      </c>
      <c r="U13" s="157"/>
      <c r="V13" s="158"/>
      <c r="W13" s="196"/>
      <c r="X13" s="158"/>
      <c r="Y13" s="315"/>
      <c r="Z13" s="306"/>
      <c r="AA13" s="283"/>
      <c r="AB13" s="298"/>
      <c r="AC13" s="196"/>
      <c r="AD13" s="297"/>
      <c r="AE13" s="157">
        <v>5</v>
      </c>
      <c r="AF13" s="167">
        <v>21</v>
      </c>
      <c r="AG13" s="195">
        <v>5</v>
      </c>
      <c r="AH13" s="167">
        <v>21</v>
      </c>
      <c r="AI13" s="195">
        <v>4</v>
      </c>
      <c r="AJ13" s="297">
        <v>26</v>
      </c>
      <c r="AK13" s="157">
        <v>4</v>
      </c>
      <c r="AL13" s="298">
        <v>26</v>
      </c>
      <c r="AM13" s="157"/>
      <c r="AN13" s="297"/>
      <c r="AO13" s="172">
        <v>16</v>
      </c>
      <c r="AP13" s="173">
        <v>8</v>
      </c>
      <c r="AQ13" s="366"/>
      <c r="AR13" s="287"/>
      <c r="AS13" s="563">
        <f t="shared" si="0"/>
        <v>102</v>
      </c>
    </row>
    <row r="14" spans="1:45" s="10" customFormat="1" ht="16.5" thickBot="1" x14ac:dyDescent="0.25">
      <c r="A14" s="202" t="s">
        <v>15</v>
      </c>
      <c r="B14" s="23">
        <v>8</v>
      </c>
      <c r="C14" s="27">
        <v>17</v>
      </c>
      <c r="D14" s="72">
        <v>8</v>
      </c>
      <c r="E14" s="27">
        <v>17</v>
      </c>
      <c r="F14" s="23"/>
      <c r="G14" s="70"/>
      <c r="H14" s="128"/>
      <c r="I14" s="79"/>
      <c r="J14" s="157">
        <v>13</v>
      </c>
      <c r="K14" s="298">
        <v>11</v>
      </c>
      <c r="L14" s="157">
        <v>20</v>
      </c>
      <c r="M14" s="298">
        <v>4</v>
      </c>
      <c r="N14" s="160"/>
      <c r="O14" s="161"/>
      <c r="P14" s="160"/>
      <c r="Q14" s="157"/>
      <c r="R14" s="298"/>
      <c r="S14" s="157">
        <v>15</v>
      </c>
      <c r="T14" s="297">
        <v>9</v>
      </c>
      <c r="U14" s="157">
        <v>8</v>
      </c>
      <c r="V14" s="158">
        <v>16</v>
      </c>
      <c r="W14" s="196"/>
      <c r="X14" s="158"/>
      <c r="Y14" s="315"/>
      <c r="Z14" s="306"/>
      <c r="AA14" s="283"/>
      <c r="AB14" s="298"/>
      <c r="AC14" s="196"/>
      <c r="AD14" s="297"/>
      <c r="AE14" s="157" t="s">
        <v>91</v>
      </c>
      <c r="AF14" s="298">
        <v>0</v>
      </c>
      <c r="AG14" s="196">
        <v>11</v>
      </c>
      <c r="AH14" s="298">
        <v>13</v>
      </c>
      <c r="AI14" s="196">
        <v>13</v>
      </c>
      <c r="AJ14" s="297">
        <v>11</v>
      </c>
      <c r="AK14" s="157" t="s">
        <v>91</v>
      </c>
      <c r="AL14" s="298">
        <v>0</v>
      </c>
      <c r="AM14" s="157"/>
      <c r="AN14" s="297"/>
      <c r="AO14" s="172">
        <v>13</v>
      </c>
      <c r="AP14" s="173">
        <v>11</v>
      </c>
      <c r="AQ14" s="366"/>
      <c r="AR14" s="287"/>
      <c r="AS14" s="563">
        <f t="shared" si="0"/>
        <v>35</v>
      </c>
    </row>
    <row r="15" spans="1:45" s="10" customFormat="1" ht="16.5" thickBot="1" x14ac:dyDescent="0.25">
      <c r="A15" s="202" t="s">
        <v>16</v>
      </c>
      <c r="B15" s="23">
        <v>9</v>
      </c>
      <c r="C15" s="27">
        <v>16</v>
      </c>
      <c r="D15" s="72">
        <v>1</v>
      </c>
      <c r="E15" s="27">
        <v>50</v>
      </c>
      <c r="F15" s="23"/>
      <c r="G15" s="70"/>
      <c r="H15" s="128"/>
      <c r="I15" s="79"/>
      <c r="J15" s="157">
        <v>12</v>
      </c>
      <c r="K15" s="298">
        <v>12</v>
      </c>
      <c r="L15" s="157">
        <v>2</v>
      </c>
      <c r="M15" s="158">
        <v>40</v>
      </c>
      <c r="N15" s="160"/>
      <c r="O15" s="161"/>
      <c r="P15" s="160"/>
      <c r="Q15" s="160"/>
      <c r="R15" s="161"/>
      <c r="S15" s="406"/>
      <c r="T15" s="484"/>
      <c r="U15" s="160">
        <v>3</v>
      </c>
      <c r="V15" s="161">
        <v>33</v>
      </c>
      <c r="W15" s="197"/>
      <c r="X15" s="161"/>
      <c r="Y15" s="316"/>
      <c r="Z15" s="307"/>
      <c r="AA15" s="282"/>
      <c r="AB15" s="150"/>
      <c r="AC15" s="197"/>
      <c r="AD15" s="166"/>
      <c r="AE15" s="168">
        <v>4</v>
      </c>
      <c r="AF15" s="167">
        <v>26</v>
      </c>
      <c r="AG15" s="195">
        <v>3</v>
      </c>
      <c r="AH15" s="167">
        <v>33</v>
      </c>
      <c r="AI15" s="195">
        <v>6</v>
      </c>
      <c r="AJ15" s="166">
        <v>18</v>
      </c>
      <c r="AK15" s="160">
        <v>2</v>
      </c>
      <c r="AL15" s="173">
        <v>40</v>
      </c>
      <c r="AM15" s="172"/>
      <c r="AN15" s="299"/>
      <c r="AO15" s="172">
        <v>8</v>
      </c>
      <c r="AP15" s="173">
        <v>16</v>
      </c>
      <c r="AQ15" s="366"/>
      <c r="AR15" s="287"/>
      <c r="AS15" s="563">
        <f t="shared" si="0"/>
        <v>133</v>
      </c>
    </row>
    <row r="16" spans="1:45" s="10" customFormat="1" ht="16.5" thickBot="1" x14ac:dyDescent="0.25">
      <c r="A16" s="202" t="s">
        <v>17</v>
      </c>
      <c r="B16" s="23">
        <v>8</v>
      </c>
      <c r="C16" s="27">
        <v>17</v>
      </c>
      <c r="D16" s="72">
        <v>7</v>
      </c>
      <c r="E16" s="27">
        <v>18</v>
      </c>
      <c r="F16" s="23"/>
      <c r="G16" s="70"/>
      <c r="H16" s="128"/>
      <c r="I16" s="79"/>
      <c r="J16" s="157">
        <v>3</v>
      </c>
      <c r="K16" s="298">
        <v>33</v>
      </c>
      <c r="L16" s="157">
        <v>6</v>
      </c>
      <c r="M16" s="158">
        <v>18</v>
      </c>
      <c r="N16" s="160"/>
      <c r="O16" s="161"/>
      <c r="P16" s="160"/>
      <c r="Q16" s="160"/>
      <c r="R16" s="161"/>
      <c r="S16" s="160">
        <v>3</v>
      </c>
      <c r="T16" s="213">
        <v>33</v>
      </c>
      <c r="U16" s="160">
        <v>9</v>
      </c>
      <c r="V16" s="161">
        <v>15</v>
      </c>
      <c r="W16" s="197"/>
      <c r="X16" s="161"/>
      <c r="Y16" s="316"/>
      <c r="Z16" s="307"/>
      <c r="AA16" s="282"/>
      <c r="AB16" s="150"/>
      <c r="AC16" s="197"/>
      <c r="AD16" s="166"/>
      <c r="AE16" s="168">
        <v>8</v>
      </c>
      <c r="AF16" s="167">
        <v>16</v>
      </c>
      <c r="AG16" s="195">
        <v>11</v>
      </c>
      <c r="AH16" s="167">
        <v>13</v>
      </c>
      <c r="AI16" s="195">
        <v>3</v>
      </c>
      <c r="AJ16" s="166">
        <v>33</v>
      </c>
      <c r="AK16" s="160">
        <v>6</v>
      </c>
      <c r="AL16" s="173">
        <v>18</v>
      </c>
      <c r="AM16" s="172"/>
      <c r="AN16" s="299"/>
      <c r="AO16" s="172">
        <v>21</v>
      </c>
      <c r="AP16" s="173">
        <v>3</v>
      </c>
      <c r="AQ16" s="366"/>
      <c r="AR16" s="287"/>
      <c r="AS16" s="563">
        <f t="shared" si="0"/>
        <v>83</v>
      </c>
    </row>
    <row r="17" spans="1:48" s="10" customFormat="1" ht="16.5" thickBot="1" x14ac:dyDescent="0.25">
      <c r="A17" s="202" t="s">
        <v>18</v>
      </c>
      <c r="B17" s="23">
        <v>1</v>
      </c>
      <c r="C17" s="27">
        <v>50</v>
      </c>
      <c r="D17" s="72">
        <v>4</v>
      </c>
      <c r="E17" s="27">
        <v>27</v>
      </c>
      <c r="F17" s="23"/>
      <c r="G17" s="70"/>
      <c r="H17" s="128"/>
      <c r="I17" s="79"/>
      <c r="J17" s="157">
        <v>15</v>
      </c>
      <c r="K17" s="298">
        <v>9</v>
      </c>
      <c r="L17" s="157">
        <v>9</v>
      </c>
      <c r="M17" s="158">
        <v>15</v>
      </c>
      <c r="N17" s="160"/>
      <c r="O17" s="161"/>
      <c r="P17" s="160"/>
      <c r="Q17" s="160"/>
      <c r="R17" s="161"/>
      <c r="S17" s="157">
        <v>17</v>
      </c>
      <c r="T17" s="297">
        <v>7</v>
      </c>
      <c r="U17" s="157">
        <v>9</v>
      </c>
      <c r="V17" s="158">
        <v>15</v>
      </c>
      <c r="W17" s="196"/>
      <c r="X17" s="158"/>
      <c r="Y17" s="315"/>
      <c r="Z17" s="306"/>
      <c r="AA17" s="283"/>
      <c r="AB17" s="298"/>
      <c r="AC17" s="196"/>
      <c r="AD17" s="297"/>
      <c r="AE17" s="157">
        <v>12</v>
      </c>
      <c r="AF17" s="298">
        <v>12</v>
      </c>
      <c r="AG17" s="196">
        <v>11</v>
      </c>
      <c r="AH17" s="298">
        <v>13</v>
      </c>
      <c r="AI17" s="196">
        <v>13</v>
      </c>
      <c r="AJ17" s="297">
        <v>11</v>
      </c>
      <c r="AK17" s="157">
        <v>9</v>
      </c>
      <c r="AL17" s="298">
        <v>15</v>
      </c>
      <c r="AM17" s="157"/>
      <c r="AN17" s="297"/>
      <c r="AO17" s="172">
        <v>10</v>
      </c>
      <c r="AP17" s="173">
        <v>14</v>
      </c>
      <c r="AQ17" s="366"/>
      <c r="AR17" s="287"/>
      <c r="AS17" s="563">
        <f t="shared" si="0"/>
        <v>65</v>
      </c>
    </row>
    <row r="18" spans="1:48" s="10" customFormat="1" ht="16.5" thickBot="1" x14ac:dyDescent="0.25">
      <c r="A18" s="202" t="s">
        <v>19</v>
      </c>
      <c r="B18" s="23">
        <v>6</v>
      </c>
      <c r="C18" s="27">
        <v>19</v>
      </c>
      <c r="D18" s="72">
        <v>6</v>
      </c>
      <c r="E18" s="27">
        <v>19</v>
      </c>
      <c r="F18" s="23"/>
      <c r="G18" s="70"/>
      <c r="H18" s="128"/>
      <c r="I18" s="79"/>
      <c r="J18" s="157">
        <v>17</v>
      </c>
      <c r="K18" s="298">
        <v>7</v>
      </c>
      <c r="L18" s="157">
        <v>17</v>
      </c>
      <c r="M18" s="158">
        <v>7</v>
      </c>
      <c r="N18" s="160"/>
      <c r="O18" s="161"/>
      <c r="P18" s="160"/>
      <c r="Q18" s="160"/>
      <c r="R18" s="150"/>
      <c r="S18" s="157">
        <v>10</v>
      </c>
      <c r="T18" s="297">
        <v>14</v>
      </c>
      <c r="U18" s="157">
        <v>4</v>
      </c>
      <c r="V18" s="158">
        <v>26</v>
      </c>
      <c r="W18" s="196"/>
      <c r="X18" s="158"/>
      <c r="Y18" s="315"/>
      <c r="Z18" s="306"/>
      <c r="AA18" s="283"/>
      <c r="AB18" s="298"/>
      <c r="AC18" s="196"/>
      <c r="AD18" s="297"/>
      <c r="AE18" s="157">
        <v>12</v>
      </c>
      <c r="AF18" s="298">
        <v>12</v>
      </c>
      <c r="AG18" s="195">
        <v>11</v>
      </c>
      <c r="AH18" s="167">
        <v>13</v>
      </c>
      <c r="AI18" s="196">
        <v>13</v>
      </c>
      <c r="AJ18" s="297">
        <v>11</v>
      </c>
      <c r="AK18" s="157">
        <v>12</v>
      </c>
      <c r="AL18" s="173">
        <v>12</v>
      </c>
      <c r="AM18" s="172"/>
      <c r="AN18" s="299"/>
      <c r="AO18" s="172">
        <v>14</v>
      </c>
      <c r="AP18" s="173">
        <v>10</v>
      </c>
      <c r="AQ18" s="366"/>
      <c r="AR18" s="287"/>
      <c r="AS18" s="563">
        <f t="shared" si="0"/>
        <v>58</v>
      </c>
    </row>
    <row r="19" spans="1:48" s="10" customFormat="1" ht="16.5" thickBot="1" x14ac:dyDescent="0.25">
      <c r="A19" s="202" t="s">
        <v>20</v>
      </c>
      <c r="B19" s="23">
        <v>9</v>
      </c>
      <c r="C19" s="27">
        <v>16</v>
      </c>
      <c r="D19" s="72">
        <v>8</v>
      </c>
      <c r="E19" s="27">
        <v>17</v>
      </c>
      <c r="F19" s="410"/>
      <c r="G19" s="411"/>
      <c r="H19" s="410"/>
      <c r="I19" s="412"/>
      <c r="J19" s="157">
        <v>10</v>
      </c>
      <c r="K19" s="298">
        <v>14</v>
      </c>
      <c r="L19" s="157">
        <v>11</v>
      </c>
      <c r="M19" s="298">
        <v>13</v>
      </c>
      <c r="N19" s="160"/>
      <c r="O19" s="161"/>
      <c r="P19" s="160"/>
      <c r="Q19" s="157"/>
      <c r="R19" s="298"/>
      <c r="S19" s="160">
        <v>13</v>
      </c>
      <c r="T19" s="166">
        <v>11</v>
      </c>
      <c r="U19" s="157">
        <v>12</v>
      </c>
      <c r="V19" s="158">
        <v>12</v>
      </c>
      <c r="W19" s="196"/>
      <c r="X19" s="158"/>
      <c r="Y19" s="315"/>
      <c r="Z19" s="306"/>
      <c r="AA19" s="283"/>
      <c r="AB19" s="298"/>
      <c r="AC19" s="447"/>
      <c r="AD19" s="447"/>
      <c r="AE19" s="157" t="s">
        <v>91</v>
      </c>
      <c r="AF19" s="298">
        <v>0</v>
      </c>
      <c r="AG19" s="196">
        <v>11</v>
      </c>
      <c r="AH19" s="298">
        <v>13</v>
      </c>
      <c r="AI19" s="196" t="s">
        <v>91</v>
      </c>
      <c r="AJ19" s="297">
        <v>0</v>
      </c>
      <c r="AK19" s="157">
        <v>9</v>
      </c>
      <c r="AL19" s="300">
        <v>15</v>
      </c>
      <c r="AM19" s="172"/>
      <c r="AN19" s="299"/>
      <c r="AO19" s="172">
        <v>22</v>
      </c>
      <c r="AP19" s="300">
        <v>2</v>
      </c>
      <c r="AQ19" s="366"/>
      <c r="AR19" s="287"/>
      <c r="AS19" s="563">
        <f t="shared" si="0"/>
        <v>30</v>
      </c>
    </row>
    <row r="20" spans="1:48" s="10" customFormat="1" ht="16.5" thickBot="1" x14ac:dyDescent="0.25">
      <c r="A20" s="202" t="s">
        <v>21</v>
      </c>
      <c r="B20" s="23">
        <v>11</v>
      </c>
      <c r="C20" s="27">
        <v>14</v>
      </c>
      <c r="D20" s="72">
        <v>11</v>
      </c>
      <c r="E20" s="27">
        <v>14</v>
      </c>
      <c r="F20" s="410"/>
      <c r="G20" s="411"/>
      <c r="H20" s="410"/>
      <c r="I20" s="412"/>
      <c r="J20" s="157"/>
      <c r="K20" s="298"/>
      <c r="L20" s="157"/>
      <c r="M20" s="158"/>
      <c r="N20" s="160"/>
      <c r="O20" s="161"/>
      <c r="P20" s="160"/>
      <c r="Q20" s="160"/>
      <c r="R20" s="150"/>
      <c r="S20" s="160">
        <v>8</v>
      </c>
      <c r="T20" s="166">
        <v>16</v>
      </c>
      <c r="U20" s="160">
        <v>5</v>
      </c>
      <c r="V20" s="161">
        <v>21</v>
      </c>
      <c r="W20" s="197"/>
      <c r="X20" s="161"/>
      <c r="Y20" s="316"/>
      <c r="Z20" s="307"/>
      <c r="AA20" s="282"/>
      <c r="AB20" s="150"/>
      <c r="AC20" s="197"/>
      <c r="AD20" s="166"/>
      <c r="AE20" s="157">
        <v>12</v>
      </c>
      <c r="AF20" s="298">
        <v>12</v>
      </c>
      <c r="AG20" s="196">
        <v>11</v>
      </c>
      <c r="AH20" s="298">
        <v>13</v>
      </c>
      <c r="AI20" s="196">
        <v>13</v>
      </c>
      <c r="AJ20" s="166">
        <v>11</v>
      </c>
      <c r="AK20" s="160">
        <v>7</v>
      </c>
      <c r="AL20" s="150">
        <v>17</v>
      </c>
      <c r="AM20" s="160"/>
      <c r="AN20" s="166"/>
      <c r="AO20" s="172">
        <v>15</v>
      </c>
      <c r="AP20" s="173">
        <v>9</v>
      </c>
      <c r="AQ20" s="366"/>
      <c r="AR20" s="287"/>
      <c r="AS20" s="563">
        <f t="shared" si="0"/>
        <v>62</v>
      </c>
      <c r="AV20" s="264"/>
    </row>
    <row r="21" spans="1:48" s="10" customFormat="1" ht="16.5" thickBot="1" x14ac:dyDescent="0.25">
      <c r="A21" s="202" t="s">
        <v>22</v>
      </c>
      <c r="B21" s="23">
        <v>0</v>
      </c>
      <c r="C21" s="27">
        <v>0</v>
      </c>
      <c r="D21" s="72">
        <v>0</v>
      </c>
      <c r="E21" s="27">
        <v>0</v>
      </c>
      <c r="F21" s="410"/>
      <c r="G21" s="411"/>
      <c r="H21" s="410"/>
      <c r="I21" s="412"/>
      <c r="J21" s="157">
        <v>1</v>
      </c>
      <c r="K21" s="298">
        <v>50</v>
      </c>
      <c r="L21" s="157">
        <v>14</v>
      </c>
      <c r="M21" s="298">
        <v>10</v>
      </c>
      <c r="N21" s="160"/>
      <c r="O21" s="161"/>
      <c r="P21" s="160"/>
      <c r="Q21" s="157"/>
      <c r="R21" s="298"/>
      <c r="S21" s="157">
        <v>16</v>
      </c>
      <c r="T21" s="297">
        <v>8</v>
      </c>
      <c r="U21" s="157">
        <v>12</v>
      </c>
      <c r="V21" s="158">
        <v>12</v>
      </c>
      <c r="W21" s="265"/>
      <c r="X21" s="274"/>
      <c r="Y21" s="318"/>
      <c r="Z21" s="309"/>
      <c r="AA21" s="273"/>
      <c r="AB21" s="165"/>
      <c r="AC21" s="196"/>
      <c r="AD21" s="297"/>
      <c r="AE21" s="157">
        <v>1</v>
      </c>
      <c r="AF21" s="298">
        <v>50</v>
      </c>
      <c r="AG21" s="195">
        <v>1</v>
      </c>
      <c r="AH21" s="167">
        <v>50</v>
      </c>
      <c r="AI21" s="196">
        <v>2</v>
      </c>
      <c r="AJ21" s="297">
        <v>40</v>
      </c>
      <c r="AK21" s="157">
        <v>1</v>
      </c>
      <c r="AL21" s="173">
        <v>50</v>
      </c>
      <c r="AM21" s="172"/>
      <c r="AN21" s="299"/>
      <c r="AO21" s="172">
        <v>1</v>
      </c>
      <c r="AP21" s="173">
        <v>50</v>
      </c>
      <c r="AQ21" s="366"/>
      <c r="AR21" s="287"/>
      <c r="AS21" s="563">
        <f t="shared" si="0"/>
        <v>240</v>
      </c>
      <c r="AV21" s="264"/>
    </row>
    <row r="22" spans="1:48" s="10" customFormat="1" ht="16.5" thickBot="1" x14ac:dyDescent="0.25">
      <c r="A22" s="202" t="s">
        <v>23</v>
      </c>
      <c r="B22" s="23">
        <v>8</v>
      </c>
      <c r="C22" s="27">
        <v>17</v>
      </c>
      <c r="D22" s="72">
        <v>7</v>
      </c>
      <c r="E22" s="27">
        <v>18</v>
      </c>
      <c r="F22" s="23"/>
      <c r="G22" s="70"/>
      <c r="H22" s="128"/>
      <c r="I22" s="79"/>
      <c r="J22" s="157">
        <v>8</v>
      </c>
      <c r="K22" s="298">
        <v>16</v>
      </c>
      <c r="L22" s="157">
        <v>15</v>
      </c>
      <c r="M22" s="158">
        <v>9</v>
      </c>
      <c r="N22" s="160"/>
      <c r="O22" s="161"/>
      <c r="P22" s="160"/>
      <c r="Q22" s="160"/>
      <c r="R22" s="161"/>
      <c r="S22" s="404"/>
      <c r="T22" s="447"/>
      <c r="U22" s="157">
        <v>7</v>
      </c>
      <c r="V22" s="158">
        <v>17</v>
      </c>
      <c r="W22" s="196"/>
      <c r="X22" s="158"/>
      <c r="Y22" s="315"/>
      <c r="Z22" s="306"/>
      <c r="AA22" s="283"/>
      <c r="AB22" s="298"/>
      <c r="AC22" s="196"/>
      <c r="AD22" s="297"/>
      <c r="AE22" s="157">
        <v>10</v>
      </c>
      <c r="AF22" s="298">
        <v>14</v>
      </c>
      <c r="AG22" s="195">
        <v>7</v>
      </c>
      <c r="AH22" s="167">
        <v>17</v>
      </c>
      <c r="AI22" s="195">
        <v>13</v>
      </c>
      <c r="AJ22" s="297">
        <v>11</v>
      </c>
      <c r="AK22" s="157">
        <v>5</v>
      </c>
      <c r="AL22" s="173">
        <v>21</v>
      </c>
      <c r="AM22" s="172"/>
      <c r="AN22" s="299"/>
      <c r="AO22" s="172">
        <v>18</v>
      </c>
      <c r="AP22" s="173">
        <v>6</v>
      </c>
      <c r="AQ22" s="366"/>
      <c r="AR22" s="287"/>
      <c r="AS22" s="563">
        <f t="shared" si="0"/>
        <v>69</v>
      </c>
      <c r="AV22" s="264"/>
    </row>
    <row r="23" spans="1:48" s="10" customFormat="1" ht="16.5" thickBot="1" x14ac:dyDescent="0.25">
      <c r="A23" s="202" t="s">
        <v>24</v>
      </c>
      <c r="B23" s="23">
        <v>5</v>
      </c>
      <c r="C23" s="27">
        <v>22</v>
      </c>
      <c r="D23" s="120">
        <v>0</v>
      </c>
      <c r="E23" s="121">
        <v>0</v>
      </c>
      <c r="F23" s="410"/>
      <c r="G23" s="411"/>
      <c r="H23" s="410"/>
      <c r="I23" s="412"/>
      <c r="J23" s="157">
        <v>9</v>
      </c>
      <c r="K23" s="298">
        <v>15</v>
      </c>
      <c r="L23" s="157">
        <v>10</v>
      </c>
      <c r="M23" s="298">
        <v>14</v>
      </c>
      <c r="N23" s="160"/>
      <c r="O23" s="161"/>
      <c r="P23" s="160"/>
      <c r="Q23" s="160"/>
      <c r="R23" s="161"/>
      <c r="S23" s="160">
        <v>9</v>
      </c>
      <c r="T23" s="166">
        <v>15</v>
      </c>
      <c r="U23" s="157">
        <v>11</v>
      </c>
      <c r="V23" s="158">
        <v>13</v>
      </c>
      <c r="W23" s="196"/>
      <c r="X23" s="158"/>
      <c r="Y23" s="315"/>
      <c r="Z23" s="306"/>
      <c r="AA23" s="283"/>
      <c r="AB23" s="298"/>
      <c r="AC23" s="197"/>
      <c r="AD23" s="166"/>
      <c r="AE23" s="157">
        <v>6</v>
      </c>
      <c r="AF23" s="298">
        <v>18</v>
      </c>
      <c r="AG23" s="196">
        <v>8</v>
      </c>
      <c r="AH23" s="298">
        <v>16</v>
      </c>
      <c r="AI23" s="196">
        <v>10</v>
      </c>
      <c r="AJ23" s="166">
        <v>14</v>
      </c>
      <c r="AK23" s="160">
        <v>1</v>
      </c>
      <c r="AL23" s="173">
        <v>50</v>
      </c>
      <c r="AM23" s="172"/>
      <c r="AN23" s="299"/>
      <c r="AO23" s="172">
        <v>6</v>
      </c>
      <c r="AP23" s="173">
        <v>18</v>
      </c>
      <c r="AQ23" s="366"/>
      <c r="AR23" s="287"/>
      <c r="AS23" s="563">
        <f t="shared" si="0"/>
        <v>116</v>
      </c>
      <c r="AV23" s="264"/>
    </row>
    <row r="24" spans="1:48" s="10" customFormat="1" ht="16.5" thickBot="1" x14ac:dyDescent="0.25">
      <c r="A24" s="202" t="s">
        <v>25</v>
      </c>
      <c r="B24" s="23">
        <v>8</v>
      </c>
      <c r="C24" s="27">
        <v>17</v>
      </c>
      <c r="D24" s="72">
        <v>7</v>
      </c>
      <c r="E24" s="27">
        <v>18</v>
      </c>
      <c r="F24" s="23"/>
      <c r="G24" s="70"/>
      <c r="H24" s="128"/>
      <c r="I24" s="79"/>
      <c r="J24" s="157">
        <v>11</v>
      </c>
      <c r="K24" s="298">
        <v>13</v>
      </c>
      <c r="L24" s="157">
        <v>4</v>
      </c>
      <c r="M24" s="158">
        <v>26</v>
      </c>
      <c r="N24" s="160"/>
      <c r="O24" s="161"/>
      <c r="P24" s="160"/>
      <c r="Q24" s="157"/>
      <c r="R24" s="298"/>
      <c r="S24" s="160">
        <v>2</v>
      </c>
      <c r="T24" s="213">
        <v>40</v>
      </c>
      <c r="U24" s="160">
        <v>6</v>
      </c>
      <c r="V24" s="161">
        <v>18</v>
      </c>
      <c r="W24" s="197"/>
      <c r="X24" s="161"/>
      <c r="Y24" s="316"/>
      <c r="Z24" s="307"/>
      <c r="AA24" s="282"/>
      <c r="AB24" s="150"/>
      <c r="AC24" s="197"/>
      <c r="AD24" s="166"/>
      <c r="AE24" s="157">
        <v>9</v>
      </c>
      <c r="AF24" s="298">
        <v>15</v>
      </c>
      <c r="AG24" s="196">
        <v>9</v>
      </c>
      <c r="AH24" s="298">
        <v>15</v>
      </c>
      <c r="AI24" s="196">
        <v>9</v>
      </c>
      <c r="AJ24" s="166">
        <v>15</v>
      </c>
      <c r="AK24" s="160">
        <v>3</v>
      </c>
      <c r="AL24" s="173">
        <v>33</v>
      </c>
      <c r="AM24" s="172"/>
      <c r="AN24" s="299"/>
      <c r="AO24" s="172">
        <v>5</v>
      </c>
      <c r="AP24" s="173">
        <v>21</v>
      </c>
      <c r="AQ24" s="366"/>
      <c r="AR24" s="287"/>
      <c r="AS24" s="563">
        <f t="shared" si="0"/>
        <v>99</v>
      </c>
      <c r="AV24" s="264"/>
    </row>
    <row r="25" spans="1:48" s="10" customFormat="1" ht="16.5" thickBot="1" x14ac:dyDescent="0.25">
      <c r="A25" s="202" t="s">
        <v>26</v>
      </c>
      <c r="B25" s="23">
        <v>7</v>
      </c>
      <c r="C25" s="27">
        <v>18</v>
      </c>
      <c r="D25" s="72">
        <v>10</v>
      </c>
      <c r="E25" s="27">
        <v>15</v>
      </c>
      <c r="F25" s="410"/>
      <c r="G25" s="411"/>
      <c r="H25" s="128"/>
      <c r="I25" s="79"/>
      <c r="J25" s="157"/>
      <c r="K25" s="298"/>
      <c r="L25" s="157"/>
      <c r="M25" s="298"/>
      <c r="N25" s="160"/>
      <c r="O25" s="161"/>
      <c r="P25" s="160"/>
      <c r="Q25" s="157"/>
      <c r="R25" s="298"/>
      <c r="S25" s="404"/>
      <c r="T25" s="447"/>
      <c r="U25" s="157"/>
      <c r="V25" s="158"/>
      <c r="W25" s="196"/>
      <c r="X25" s="158"/>
      <c r="Y25" s="315"/>
      <c r="Z25" s="306"/>
      <c r="AA25" s="283"/>
      <c r="AB25" s="298"/>
      <c r="AC25" s="196"/>
      <c r="AD25" s="297"/>
      <c r="AE25" s="157" t="s">
        <v>91</v>
      </c>
      <c r="AF25" s="298">
        <v>0</v>
      </c>
      <c r="AG25" s="157">
        <v>11</v>
      </c>
      <c r="AH25" s="298">
        <v>13</v>
      </c>
      <c r="AI25" s="157">
        <v>13</v>
      </c>
      <c r="AJ25" s="297">
        <v>11</v>
      </c>
      <c r="AK25" s="157" t="s">
        <v>91</v>
      </c>
      <c r="AL25" s="298">
        <v>0</v>
      </c>
      <c r="AM25" s="157"/>
      <c r="AN25" s="297"/>
      <c r="AO25" s="246">
        <v>23</v>
      </c>
      <c r="AP25" s="173">
        <v>1</v>
      </c>
      <c r="AQ25" s="366"/>
      <c r="AR25" s="287"/>
      <c r="AS25" s="563">
        <f t="shared" si="0"/>
        <v>25</v>
      </c>
      <c r="AV25" s="264"/>
    </row>
    <row r="26" spans="1:48" s="10" customFormat="1" ht="16.5" thickBot="1" x14ac:dyDescent="0.25">
      <c r="A26" s="202" t="s">
        <v>27</v>
      </c>
      <c r="B26" s="23">
        <v>7</v>
      </c>
      <c r="C26" s="27">
        <v>18</v>
      </c>
      <c r="D26" s="72">
        <v>9</v>
      </c>
      <c r="E26" s="27">
        <v>16</v>
      </c>
      <c r="F26" s="23"/>
      <c r="G26" s="70"/>
      <c r="H26" s="128"/>
      <c r="I26" s="79"/>
      <c r="J26" s="157"/>
      <c r="K26" s="298"/>
      <c r="L26" s="157">
        <v>5</v>
      </c>
      <c r="M26" s="298">
        <v>21</v>
      </c>
      <c r="N26" s="160"/>
      <c r="O26" s="161"/>
      <c r="P26" s="160"/>
      <c r="Q26" s="160"/>
      <c r="R26" s="150"/>
      <c r="S26" s="404"/>
      <c r="T26" s="447"/>
      <c r="U26" s="157">
        <v>10</v>
      </c>
      <c r="V26" s="158">
        <v>14</v>
      </c>
      <c r="W26" s="196"/>
      <c r="X26" s="158"/>
      <c r="Y26" s="315"/>
      <c r="Z26" s="306"/>
      <c r="AA26" s="283"/>
      <c r="AB26" s="298"/>
      <c r="AC26" s="447"/>
      <c r="AD26" s="447"/>
      <c r="AE26" s="168">
        <v>2</v>
      </c>
      <c r="AF26" s="167">
        <v>40</v>
      </c>
      <c r="AG26" s="195">
        <v>2</v>
      </c>
      <c r="AH26" s="167">
        <v>40</v>
      </c>
      <c r="AI26" s="195">
        <v>1</v>
      </c>
      <c r="AJ26" s="169">
        <v>50</v>
      </c>
      <c r="AK26" s="183">
        <v>3</v>
      </c>
      <c r="AL26" s="175">
        <v>33</v>
      </c>
      <c r="AM26" s="174"/>
      <c r="AN26" s="278"/>
      <c r="AO26" s="174">
        <v>2</v>
      </c>
      <c r="AP26" s="175">
        <v>40</v>
      </c>
      <c r="AQ26" s="368"/>
      <c r="AR26" s="327"/>
      <c r="AS26" s="563">
        <f t="shared" si="0"/>
        <v>203</v>
      </c>
      <c r="AV26" s="264"/>
    </row>
    <row r="27" spans="1:48" s="10" customFormat="1" ht="16.5" thickBot="1" x14ac:dyDescent="0.25">
      <c r="A27" s="202" t="s">
        <v>28</v>
      </c>
      <c r="B27" s="23">
        <v>9</v>
      </c>
      <c r="C27" s="27">
        <v>16</v>
      </c>
      <c r="D27" s="72">
        <v>9</v>
      </c>
      <c r="E27" s="27">
        <v>16</v>
      </c>
      <c r="F27" s="23"/>
      <c r="G27" s="70"/>
      <c r="H27" s="128"/>
      <c r="I27" s="79"/>
      <c r="J27" s="157">
        <v>5</v>
      </c>
      <c r="K27" s="298">
        <v>21</v>
      </c>
      <c r="L27" s="157">
        <v>18</v>
      </c>
      <c r="M27" s="298">
        <v>6</v>
      </c>
      <c r="N27" s="160"/>
      <c r="O27" s="161"/>
      <c r="P27" s="160"/>
      <c r="Q27" s="160"/>
      <c r="R27" s="150"/>
      <c r="S27" s="160">
        <v>11</v>
      </c>
      <c r="T27" s="213">
        <v>13</v>
      </c>
      <c r="U27" s="160">
        <v>10</v>
      </c>
      <c r="V27" s="161">
        <v>14</v>
      </c>
      <c r="W27" s="197"/>
      <c r="X27" s="161"/>
      <c r="Y27" s="316"/>
      <c r="Z27" s="307"/>
      <c r="AA27" s="282"/>
      <c r="AB27" s="150"/>
      <c r="AC27" s="197"/>
      <c r="AD27" s="166"/>
      <c r="AE27" s="168">
        <v>7</v>
      </c>
      <c r="AF27" s="167">
        <v>17</v>
      </c>
      <c r="AG27" s="195">
        <v>6</v>
      </c>
      <c r="AH27" s="167">
        <v>18</v>
      </c>
      <c r="AI27" s="195">
        <v>13</v>
      </c>
      <c r="AJ27" s="166">
        <v>11</v>
      </c>
      <c r="AK27" s="160">
        <v>8</v>
      </c>
      <c r="AL27" s="173">
        <v>16</v>
      </c>
      <c r="AM27" s="172"/>
      <c r="AN27" s="299"/>
      <c r="AO27" s="172">
        <v>9</v>
      </c>
      <c r="AP27" s="173">
        <v>15</v>
      </c>
      <c r="AQ27" s="366"/>
      <c r="AR27" s="287"/>
      <c r="AS27" s="563">
        <f t="shared" si="0"/>
        <v>77</v>
      </c>
      <c r="AV27" s="264"/>
    </row>
    <row r="28" spans="1:48" s="10" customFormat="1" ht="16.5" thickBot="1" x14ac:dyDescent="0.25">
      <c r="A28" s="202" t="s">
        <v>29</v>
      </c>
      <c r="B28" s="23">
        <v>10</v>
      </c>
      <c r="C28" s="27">
        <v>15</v>
      </c>
      <c r="D28" s="72">
        <v>10</v>
      </c>
      <c r="E28" s="27">
        <v>15</v>
      </c>
      <c r="F28" s="410"/>
      <c r="G28" s="411"/>
      <c r="H28" s="410"/>
      <c r="I28" s="412"/>
      <c r="J28" s="157">
        <v>7</v>
      </c>
      <c r="K28" s="298">
        <v>17</v>
      </c>
      <c r="L28" s="157">
        <v>16</v>
      </c>
      <c r="M28" s="298">
        <v>8</v>
      </c>
      <c r="N28" s="160"/>
      <c r="O28" s="161"/>
      <c r="P28" s="160"/>
      <c r="Q28" s="157"/>
      <c r="R28" s="298"/>
      <c r="S28" s="192"/>
      <c r="T28" s="212"/>
      <c r="U28" s="273"/>
      <c r="V28" s="158"/>
      <c r="W28" s="265"/>
      <c r="X28" s="274"/>
      <c r="Y28" s="318"/>
      <c r="Z28" s="309"/>
      <c r="AA28" s="273"/>
      <c r="AB28" s="165"/>
      <c r="AC28" s="447"/>
      <c r="AD28" s="447"/>
      <c r="AE28" s="168" t="s">
        <v>91</v>
      </c>
      <c r="AF28" s="167">
        <v>0</v>
      </c>
      <c r="AG28" s="195">
        <v>11</v>
      </c>
      <c r="AH28" s="167">
        <v>13</v>
      </c>
      <c r="AI28" s="195">
        <v>7</v>
      </c>
      <c r="AJ28" s="297">
        <v>17</v>
      </c>
      <c r="AK28" s="157">
        <v>11</v>
      </c>
      <c r="AL28" s="173">
        <v>13</v>
      </c>
      <c r="AM28" s="172"/>
      <c r="AN28" s="299"/>
      <c r="AO28" s="172">
        <v>4</v>
      </c>
      <c r="AP28" s="173">
        <v>26</v>
      </c>
      <c r="AQ28" s="366"/>
      <c r="AR28" s="287"/>
      <c r="AS28" s="563">
        <f t="shared" si="0"/>
        <v>69</v>
      </c>
      <c r="AV28" s="264"/>
    </row>
    <row r="29" spans="1:48" s="10" customFormat="1" ht="16.5" thickBot="1" x14ac:dyDescent="0.25">
      <c r="A29" s="203" t="s">
        <v>30</v>
      </c>
      <c r="B29" s="24">
        <v>7</v>
      </c>
      <c r="C29" s="28">
        <v>18</v>
      </c>
      <c r="D29" s="111">
        <v>5</v>
      </c>
      <c r="E29" s="28">
        <v>22</v>
      </c>
      <c r="F29" s="408"/>
      <c r="G29" s="409"/>
      <c r="H29" s="129"/>
      <c r="I29" s="81"/>
      <c r="J29" s="156">
        <v>4</v>
      </c>
      <c r="K29" s="152">
        <v>26</v>
      </c>
      <c r="L29" s="156"/>
      <c r="M29" s="152"/>
      <c r="N29" s="178"/>
      <c r="O29" s="179"/>
      <c r="P29" s="178"/>
      <c r="Q29" s="178"/>
      <c r="R29" s="179"/>
      <c r="S29" s="156">
        <v>5</v>
      </c>
      <c r="T29" s="164">
        <v>21</v>
      </c>
      <c r="U29" s="275"/>
      <c r="V29" s="262"/>
      <c r="W29" s="277"/>
      <c r="X29" s="276"/>
      <c r="Y29" s="319"/>
      <c r="Z29" s="310"/>
      <c r="AA29" s="323"/>
      <c r="AB29" s="311"/>
      <c r="AC29" s="198"/>
      <c r="AD29" s="164"/>
      <c r="AE29" s="156" t="s">
        <v>91</v>
      </c>
      <c r="AF29" s="152">
        <v>0</v>
      </c>
      <c r="AG29" s="198">
        <v>11</v>
      </c>
      <c r="AH29" s="152">
        <v>13</v>
      </c>
      <c r="AI29" s="198">
        <v>13</v>
      </c>
      <c r="AJ29" s="164">
        <v>11</v>
      </c>
      <c r="AK29" s="156">
        <v>6</v>
      </c>
      <c r="AL29" s="152">
        <v>18</v>
      </c>
      <c r="AM29" s="156"/>
      <c r="AN29" s="164"/>
      <c r="AO29" s="176">
        <v>3</v>
      </c>
      <c r="AP29" s="177">
        <v>33</v>
      </c>
      <c r="AQ29" s="369"/>
      <c r="AR29" s="288"/>
      <c r="AS29" s="563">
        <f t="shared" si="0"/>
        <v>75</v>
      </c>
      <c r="AV29" s="264"/>
    </row>
    <row r="30" spans="1:48" s="1" customFormat="1" ht="14.2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40"/>
      <c r="AI30" s="40"/>
      <c r="AJ30" s="40"/>
      <c r="AK30" s="40"/>
      <c r="AL30" s="40"/>
      <c r="AM30" s="40"/>
      <c r="AN30" s="40"/>
      <c r="AV30" s="264"/>
    </row>
  </sheetData>
  <mergeCells count="57">
    <mergeCell ref="F28:G28"/>
    <mergeCell ref="H28:I28"/>
    <mergeCell ref="AC28:AD28"/>
    <mergeCell ref="F29:G29"/>
    <mergeCell ref="F23:G23"/>
    <mergeCell ref="H23:I23"/>
    <mergeCell ref="F25:G25"/>
    <mergeCell ref="S25:T25"/>
    <mergeCell ref="S26:T26"/>
    <mergeCell ref="AC26:AD26"/>
    <mergeCell ref="F20:G20"/>
    <mergeCell ref="H20:I20"/>
    <mergeCell ref="F21:G21"/>
    <mergeCell ref="H21:I21"/>
    <mergeCell ref="S22:T22"/>
    <mergeCell ref="F13:G13"/>
    <mergeCell ref="H13:I13"/>
    <mergeCell ref="S15:T15"/>
    <mergeCell ref="F19:G19"/>
    <mergeCell ref="H19:I19"/>
    <mergeCell ref="AC19:AD19"/>
    <mergeCell ref="AM3:AN3"/>
    <mergeCell ref="AO3:AP3"/>
    <mergeCell ref="AQ3:AR3"/>
    <mergeCell ref="A8:AS8"/>
    <mergeCell ref="S10:T10"/>
    <mergeCell ref="F12:G12"/>
    <mergeCell ref="H12:I12"/>
    <mergeCell ref="AS2:AS4"/>
    <mergeCell ref="B3:C3"/>
    <mergeCell ref="D3:E3"/>
    <mergeCell ref="F3:G3"/>
    <mergeCell ref="H3:I3"/>
    <mergeCell ref="U3:V3"/>
    <mergeCell ref="W3:X3"/>
    <mergeCell ref="Y3:Z3"/>
    <mergeCell ref="AA3:AB3"/>
    <mergeCell ref="AE3:AF3"/>
    <mergeCell ref="U2:X2"/>
    <mergeCell ref="Y2:AB2"/>
    <mergeCell ref="AC2:AD3"/>
    <mergeCell ref="AE2:AJ2"/>
    <mergeCell ref="A1:AS1"/>
    <mergeCell ref="A2:A4"/>
    <mergeCell ref="B2:E2"/>
    <mergeCell ref="F2:I2"/>
    <mergeCell ref="J2:K3"/>
    <mergeCell ref="L2:M3"/>
    <mergeCell ref="N2:O3"/>
    <mergeCell ref="P2:P3"/>
    <mergeCell ref="Q2:R3"/>
    <mergeCell ref="S2:T3"/>
    <mergeCell ref="AK2:AN2"/>
    <mergeCell ref="AO2:AR2"/>
    <mergeCell ref="AG3:AH3"/>
    <mergeCell ref="AI3:AJ3"/>
    <mergeCell ref="AK3:AL3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="90" zoomScaleNormal="100" zoomScaleSheetLayoutView="90" workbookViewId="0">
      <selection activeCell="A2" sqref="A2:X2"/>
    </sheetView>
  </sheetViews>
  <sheetFormatPr defaultRowHeight="15" x14ac:dyDescent="0.25"/>
  <cols>
    <col min="1" max="1" width="18" customWidth="1"/>
    <col min="2" max="2" width="7" customWidth="1"/>
    <col min="3" max="3" width="5.28515625" customWidth="1"/>
    <col min="4" max="4" width="7" customWidth="1"/>
    <col min="5" max="5" width="8.28515625" customWidth="1"/>
    <col min="6" max="6" width="5.7109375" style="35" customWidth="1"/>
    <col min="7" max="7" width="6" style="35" customWidth="1"/>
    <col min="8" max="9" width="4.85546875" style="35" customWidth="1"/>
    <col min="10" max="10" width="5.85546875" style="35" customWidth="1"/>
    <col min="11" max="11" width="5.5703125" style="35" customWidth="1"/>
    <col min="12" max="12" width="5.42578125" style="35" customWidth="1"/>
    <col min="13" max="13" width="5.7109375" style="35" customWidth="1"/>
    <col min="14" max="14" width="4.42578125" style="37" customWidth="1"/>
    <col min="15" max="15" width="4.7109375" style="37" customWidth="1"/>
    <col min="16" max="16" width="4.42578125" style="37" customWidth="1"/>
    <col min="17" max="17" width="5.28515625" style="37" customWidth="1"/>
    <col min="18" max="18" width="5" style="35" customWidth="1"/>
    <col min="19" max="19" width="4.5703125" style="35" customWidth="1"/>
    <col min="20" max="23" width="5" style="35" customWidth="1"/>
    <col min="24" max="24" width="16.5703125" style="35" customWidth="1"/>
    <col min="25" max="25" width="13.140625" customWidth="1"/>
    <col min="26" max="26" width="12.42578125" customWidth="1"/>
  </cols>
  <sheetData>
    <row r="1" spans="1:24" x14ac:dyDescent="0.25">
      <c r="A1" s="35"/>
      <c r="B1" s="35"/>
      <c r="C1" s="35"/>
      <c r="D1" s="35"/>
      <c r="E1" s="35"/>
    </row>
    <row r="2" spans="1:24" ht="15.75" customHeight="1" thickBot="1" x14ac:dyDescent="0.3">
      <c r="A2" s="570" t="s">
        <v>57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</row>
    <row r="3" spans="1:24" s="50" customFormat="1" ht="25.5" customHeight="1" thickBot="1" x14ac:dyDescent="0.3">
      <c r="A3" s="485" t="s">
        <v>0</v>
      </c>
      <c r="B3" s="485" t="s">
        <v>89</v>
      </c>
      <c r="C3" s="486"/>
      <c r="D3" s="489" t="s">
        <v>88</v>
      </c>
      <c r="E3" s="486"/>
      <c r="F3" s="493" t="s">
        <v>37</v>
      </c>
      <c r="G3" s="494"/>
      <c r="H3" s="511" t="s">
        <v>73</v>
      </c>
      <c r="I3" s="512"/>
      <c r="J3" s="512"/>
      <c r="K3" s="513"/>
      <c r="L3" s="497" t="s">
        <v>38</v>
      </c>
      <c r="M3" s="498"/>
      <c r="N3" s="501" t="s">
        <v>39</v>
      </c>
      <c r="O3" s="502"/>
      <c r="P3" s="502"/>
      <c r="Q3" s="503"/>
      <c r="R3" s="507" t="s">
        <v>50</v>
      </c>
      <c r="S3" s="508"/>
      <c r="T3" s="507" t="s">
        <v>41</v>
      </c>
      <c r="U3" s="508"/>
      <c r="V3" s="507" t="s">
        <v>99</v>
      </c>
      <c r="W3" s="508"/>
      <c r="X3" s="514" t="s">
        <v>42</v>
      </c>
    </row>
    <row r="4" spans="1:24" s="9" customFormat="1" ht="26.25" customHeight="1" thickBot="1" x14ac:dyDescent="0.3">
      <c r="A4" s="492"/>
      <c r="B4" s="487"/>
      <c r="C4" s="488"/>
      <c r="D4" s="490"/>
      <c r="E4" s="488"/>
      <c r="F4" s="495"/>
      <c r="G4" s="496"/>
      <c r="H4" s="504" t="s">
        <v>2</v>
      </c>
      <c r="I4" s="505"/>
      <c r="J4" s="505" t="s">
        <v>3</v>
      </c>
      <c r="K4" s="506"/>
      <c r="L4" s="499"/>
      <c r="M4" s="500"/>
      <c r="N4" s="504" t="s">
        <v>2</v>
      </c>
      <c r="O4" s="505"/>
      <c r="P4" s="505" t="s">
        <v>3</v>
      </c>
      <c r="Q4" s="506"/>
      <c r="R4" s="509"/>
      <c r="S4" s="510"/>
      <c r="T4" s="509"/>
      <c r="U4" s="510"/>
      <c r="V4" s="509"/>
      <c r="W4" s="510"/>
      <c r="X4" s="515"/>
    </row>
    <row r="5" spans="1:24" s="9" customFormat="1" ht="15" customHeight="1" thickBot="1" x14ac:dyDescent="0.3">
      <c r="A5" s="68"/>
      <c r="B5" s="249" t="s">
        <v>5</v>
      </c>
      <c r="C5" s="250" t="s">
        <v>4</v>
      </c>
      <c r="D5" s="224" t="s">
        <v>5</v>
      </c>
      <c r="E5" s="251" t="s">
        <v>4</v>
      </c>
      <c r="F5" s="118" t="s">
        <v>5</v>
      </c>
      <c r="G5" s="252" t="s">
        <v>4</v>
      </c>
      <c r="H5" s="118" t="s">
        <v>5</v>
      </c>
      <c r="I5" s="252" t="s">
        <v>4</v>
      </c>
      <c r="J5" s="118" t="s">
        <v>5</v>
      </c>
      <c r="K5" s="252" t="s">
        <v>4</v>
      </c>
      <c r="L5" s="118" t="s">
        <v>5</v>
      </c>
      <c r="M5" s="252" t="s">
        <v>4</v>
      </c>
      <c r="N5" s="119" t="s">
        <v>5</v>
      </c>
      <c r="O5" s="252" t="s">
        <v>4</v>
      </c>
      <c r="P5" s="119" t="s">
        <v>5</v>
      </c>
      <c r="Q5" s="252" t="s">
        <v>4</v>
      </c>
      <c r="R5" s="118" t="s">
        <v>5</v>
      </c>
      <c r="S5" s="252" t="s">
        <v>4</v>
      </c>
      <c r="T5" s="118" t="s">
        <v>5</v>
      </c>
      <c r="U5" s="253" t="s">
        <v>4</v>
      </c>
      <c r="V5" s="352" t="s">
        <v>5</v>
      </c>
      <c r="W5" s="352" t="s">
        <v>4</v>
      </c>
      <c r="X5" s="516"/>
    </row>
    <row r="6" spans="1:24" s="9" customFormat="1" ht="15.75" customHeight="1" thickBot="1" x14ac:dyDescent="0.3">
      <c r="A6" s="144" t="s">
        <v>6</v>
      </c>
      <c r="B6" s="217"/>
      <c r="C6" s="217"/>
      <c r="D6" s="217"/>
      <c r="E6" s="217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353"/>
      <c r="W6" s="353"/>
      <c r="X6" s="230"/>
    </row>
    <row r="7" spans="1:24" s="9" customFormat="1" ht="16.5" thickBot="1" x14ac:dyDescent="0.3">
      <c r="A7" s="11" t="s">
        <v>7</v>
      </c>
      <c r="B7" s="247"/>
      <c r="C7" s="247"/>
      <c r="D7" s="218"/>
      <c r="E7" s="225"/>
      <c r="F7" s="53"/>
      <c r="G7" s="82"/>
      <c r="H7" s="53"/>
      <c r="I7" s="82"/>
      <c r="J7" s="54"/>
      <c r="K7" s="84"/>
      <c r="L7" s="53"/>
      <c r="M7" s="82"/>
      <c r="N7" s="22"/>
      <c r="O7" s="86"/>
      <c r="P7" s="65"/>
      <c r="Q7" s="82"/>
      <c r="R7" s="53">
        <v>1</v>
      </c>
      <c r="S7" s="82">
        <v>50</v>
      </c>
      <c r="T7" s="53"/>
      <c r="U7" s="82"/>
      <c r="V7" s="347"/>
      <c r="W7" s="354"/>
      <c r="X7" s="153">
        <f>SUM(E7+G7+I7+K7+M7+O7+Q7+S7+U7+W7)</f>
        <v>50</v>
      </c>
    </row>
    <row r="8" spans="1:24" s="9" customFormat="1" ht="16.5" thickBot="1" x14ac:dyDescent="0.3">
      <c r="A8" s="12" t="s">
        <v>8</v>
      </c>
      <c r="B8" s="248"/>
      <c r="C8" s="248"/>
      <c r="D8" s="219">
        <v>1</v>
      </c>
      <c r="E8" s="226">
        <v>50</v>
      </c>
      <c r="F8" s="55"/>
      <c r="G8" s="83"/>
      <c r="H8" s="55"/>
      <c r="I8" s="83"/>
      <c r="J8" s="56"/>
      <c r="K8" s="85"/>
      <c r="L8" s="55"/>
      <c r="M8" s="83"/>
      <c r="N8" s="24"/>
      <c r="O8" s="87"/>
      <c r="P8" s="66"/>
      <c r="Q8" s="83"/>
      <c r="R8" s="55"/>
      <c r="S8" s="83"/>
      <c r="T8" s="55"/>
      <c r="U8" s="83"/>
      <c r="V8" s="357"/>
      <c r="W8" s="355"/>
      <c r="X8" s="269">
        <f>SUM(E8+G8+I8+K8+M8+O8+Q8+S8+U8+W8)</f>
        <v>50</v>
      </c>
    </row>
    <row r="9" spans="1:24" s="9" customFormat="1" ht="16.899999999999999" customHeight="1" thickBot="1" x14ac:dyDescent="0.3">
      <c r="A9" s="144" t="s">
        <v>9</v>
      </c>
      <c r="B9" s="217"/>
      <c r="C9" s="217"/>
      <c r="D9" s="220"/>
      <c r="E9" s="220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356"/>
      <c r="W9" s="356"/>
      <c r="X9" s="231"/>
    </row>
    <row r="10" spans="1:24" s="52" customFormat="1" ht="16.5" thickBot="1" x14ac:dyDescent="0.3">
      <c r="A10" s="59" t="s">
        <v>10</v>
      </c>
      <c r="B10" s="221"/>
      <c r="C10" s="227"/>
      <c r="D10" s="221"/>
      <c r="E10" s="227"/>
      <c r="F10" s="53"/>
      <c r="G10" s="26"/>
      <c r="H10" s="53"/>
      <c r="I10" s="26"/>
      <c r="J10" s="54"/>
      <c r="K10" s="254"/>
      <c r="L10" s="53"/>
      <c r="M10" s="26"/>
      <c r="N10" s="22"/>
      <c r="O10" s="112"/>
      <c r="P10" s="65"/>
      <c r="Q10" s="26"/>
      <c r="R10" s="53"/>
      <c r="S10" s="26"/>
      <c r="T10" s="53"/>
      <c r="U10" s="26"/>
      <c r="V10" s="347"/>
      <c r="W10" s="301"/>
      <c r="X10" s="51">
        <f>SUM(E10+G10+I10+K10+M10+O10+Q10+S10+U10+C10+W10)</f>
        <v>0</v>
      </c>
    </row>
    <row r="11" spans="1:24" s="52" customFormat="1" ht="16.5" thickBot="1" x14ac:dyDescent="0.3">
      <c r="A11" s="233" t="s">
        <v>12</v>
      </c>
      <c r="B11" s="234"/>
      <c r="C11" s="235"/>
      <c r="D11" s="234"/>
      <c r="E11" s="235"/>
      <c r="F11" s="232"/>
      <c r="G11" s="185"/>
      <c r="H11" s="232"/>
      <c r="I11" s="185"/>
      <c r="J11" s="236"/>
      <c r="K11" s="255"/>
      <c r="L11" s="232"/>
      <c r="M11" s="185"/>
      <c r="N11" s="96"/>
      <c r="O11" s="186"/>
      <c r="P11" s="113"/>
      <c r="Q11" s="185"/>
      <c r="R11" s="232">
        <v>7</v>
      </c>
      <c r="S11" s="185">
        <v>17</v>
      </c>
      <c r="T11" s="232"/>
      <c r="U11" s="185"/>
      <c r="V11" s="358"/>
      <c r="W11" s="93"/>
      <c r="X11" s="51">
        <f t="shared" ref="X11:X30" si="0">SUM(E11+G11+I11+K11+M11+O11+Q11+S11+U11+C11+W11)</f>
        <v>17</v>
      </c>
    </row>
    <row r="12" spans="1:24" s="52" customFormat="1" ht="16.5" thickBot="1" x14ac:dyDescent="0.3">
      <c r="A12" s="60" t="s">
        <v>11</v>
      </c>
      <c r="B12" s="222"/>
      <c r="C12" s="228"/>
      <c r="D12" s="222"/>
      <c r="E12" s="228"/>
      <c r="F12" s="57"/>
      <c r="G12" s="27"/>
      <c r="H12" s="57"/>
      <c r="I12" s="27"/>
      <c r="J12" s="58"/>
      <c r="K12" s="256"/>
      <c r="L12" s="57"/>
      <c r="M12" s="27"/>
      <c r="N12" s="23"/>
      <c r="O12" s="70"/>
      <c r="P12" s="67"/>
      <c r="Q12" s="27"/>
      <c r="R12" s="57"/>
      <c r="S12" s="27"/>
      <c r="T12" s="57"/>
      <c r="U12" s="27"/>
      <c r="V12" s="358"/>
      <c r="W12" s="93"/>
      <c r="X12" s="51">
        <f t="shared" si="0"/>
        <v>0</v>
      </c>
    </row>
    <row r="13" spans="1:24" s="52" customFormat="1" ht="16.5" thickBot="1" x14ac:dyDescent="0.3">
      <c r="A13" s="60" t="s">
        <v>44</v>
      </c>
      <c r="B13" s="222"/>
      <c r="C13" s="228"/>
      <c r="D13" s="222"/>
      <c r="E13" s="228"/>
      <c r="F13" s="57"/>
      <c r="G13" s="27"/>
      <c r="H13" s="57"/>
      <c r="I13" s="27"/>
      <c r="J13" s="58"/>
      <c r="K13" s="256"/>
      <c r="L13" s="57"/>
      <c r="M13" s="27"/>
      <c r="N13" s="23"/>
      <c r="O13" s="70"/>
      <c r="P13" s="67"/>
      <c r="Q13" s="27"/>
      <c r="R13" s="57"/>
      <c r="S13" s="27"/>
      <c r="T13" s="57"/>
      <c r="U13" s="27"/>
      <c r="V13" s="358"/>
      <c r="W13" s="93"/>
      <c r="X13" s="51">
        <f t="shared" si="0"/>
        <v>0</v>
      </c>
    </row>
    <row r="14" spans="1:24" s="52" customFormat="1" ht="16.5" thickBot="1" x14ac:dyDescent="0.3">
      <c r="A14" s="60" t="s">
        <v>43</v>
      </c>
      <c r="B14" s="222"/>
      <c r="C14" s="228"/>
      <c r="D14" s="222"/>
      <c r="E14" s="228"/>
      <c r="F14" s="57"/>
      <c r="G14" s="27"/>
      <c r="H14" s="57"/>
      <c r="I14" s="27"/>
      <c r="J14" s="58"/>
      <c r="K14" s="256"/>
      <c r="L14" s="57"/>
      <c r="M14" s="27"/>
      <c r="N14" s="23"/>
      <c r="O14" s="70"/>
      <c r="P14" s="67"/>
      <c r="Q14" s="27"/>
      <c r="R14" s="57">
        <v>9</v>
      </c>
      <c r="S14" s="27">
        <v>15</v>
      </c>
      <c r="T14" s="57"/>
      <c r="U14" s="27"/>
      <c r="V14" s="358"/>
      <c r="W14" s="93"/>
      <c r="X14" s="51">
        <f t="shared" si="0"/>
        <v>15</v>
      </c>
    </row>
    <row r="15" spans="1:24" s="52" customFormat="1" ht="16.5" thickBot="1" x14ac:dyDescent="0.3">
      <c r="A15" s="60" t="s">
        <v>36</v>
      </c>
      <c r="B15" s="222"/>
      <c r="C15" s="228"/>
      <c r="D15" s="222"/>
      <c r="E15" s="228"/>
      <c r="F15" s="57"/>
      <c r="G15" s="27"/>
      <c r="H15" s="57"/>
      <c r="I15" s="27"/>
      <c r="J15" s="58"/>
      <c r="K15" s="256"/>
      <c r="L15" s="57"/>
      <c r="M15" s="27"/>
      <c r="N15" s="23"/>
      <c r="O15" s="70"/>
      <c r="P15" s="67"/>
      <c r="Q15" s="27"/>
      <c r="R15" s="57"/>
      <c r="S15" s="27"/>
      <c r="T15" s="57"/>
      <c r="U15" s="27"/>
      <c r="V15" s="358"/>
      <c r="W15" s="93"/>
      <c r="X15" s="51">
        <f t="shared" si="0"/>
        <v>0</v>
      </c>
    </row>
    <row r="16" spans="1:24" s="52" customFormat="1" ht="16.5" thickBot="1" x14ac:dyDescent="0.3">
      <c r="A16" s="60" t="s">
        <v>16</v>
      </c>
      <c r="B16" s="222"/>
      <c r="C16" s="228"/>
      <c r="D16" s="222"/>
      <c r="E16" s="228"/>
      <c r="F16" s="57"/>
      <c r="G16" s="27"/>
      <c r="H16" s="57"/>
      <c r="I16" s="27"/>
      <c r="J16" s="58"/>
      <c r="K16" s="256"/>
      <c r="L16" s="57"/>
      <c r="M16" s="27"/>
      <c r="N16" s="23"/>
      <c r="O16" s="70"/>
      <c r="P16" s="67"/>
      <c r="Q16" s="27"/>
      <c r="R16" s="57"/>
      <c r="S16" s="27"/>
      <c r="T16" s="57"/>
      <c r="U16" s="27"/>
      <c r="V16" s="358"/>
      <c r="W16" s="93"/>
      <c r="X16" s="51">
        <f t="shared" si="0"/>
        <v>0</v>
      </c>
    </row>
    <row r="17" spans="1:24" s="52" customFormat="1" ht="16.5" thickBot="1" x14ac:dyDescent="0.3">
      <c r="A17" s="60" t="s">
        <v>17</v>
      </c>
      <c r="B17" s="222"/>
      <c r="C17" s="228"/>
      <c r="D17" s="222"/>
      <c r="E17" s="228"/>
      <c r="F17" s="57"/>
      <c r="G17" s="27"/>
      <c r="H17" s="57"/>
      <c r="I17" s="27"/>
      <c r="J17" s="58"/>
      <c r="K17" s="256"/>
      <c r="L17" s="57"/>
      <c r="M17" s="27"/>
      <c r="N17" s="23"/>
      <c r="O17" s="70"/>
      <c r="P17" s="67"/>
      <c r="Q17" s="27"/>
      <c r="R17" s="57">
        <v>8</v>
      </c>
      <c r="S17" s="27">
        <v>16</v>
      </c>
      <c r="T17" s="57"/>
      <c r="U17" s="27"/>
      <c r="V17" s="358"/>
      <c r="W17" s="93"/>
      <c r="X17" s="51">
        <f t="shared" si="0"/>
        <v>16</v>
      </c>
    </row>
    <row r="18" spans="1:24" s="52" customFormat="1" ht="16.5" thickBot="1" x14ac:dyDescent="0.3">
      <c r="A18" s="60" t="s">
        <v>18</v>
      </c>
      <c r="B18" s="222"/>
      <c r="C18" s="228"/>
      <c r="D18" s="222"/>
      <c r="E18" s="228"/>
      <c r="F18" s="57"/>
      <c r="G18" s="27"/>
      <c r="H18" s="57"/>
      <c r="I18" s="27"/>
      <c r="J18" s="58"/>
      <c r="K18" s="256"/>
      <c r="L18" s="57"/>
      <c r="M18" s="27"/>
      <c r="N18" s="23"/>
      <c r="O18" s="70"/>
      <c r="P18" s="67"/>
      <c r="Q18" s="27"/>
      <c r="R18" s="57">
        <v>5</v>
      </c>
      <c r="S18" s="27">
        <v>21</v>
      </c>
      <c r="T18" s="57"/>
      <c r="U18" s="27"/>
      <c r="V18" s="358"/>
      <c r="W18" s="93"/>
      <c r="X18" s="51">
        <f t="shared" si="0"/>
        <v>21</v>
      </c>
    </row>
    <row r="19" spans="1:24" s="52" customFormat="1" ht="16.5" thickBot="1" x14ac:dyDescent="0.3">
      <c r="A19" s="60" t="s">
        <v>35</v>
      </c>
      <c r="B19" s="222"/>
      <c r="C19" s="228"/>
      <c r="D19" s="222"/>
      <c r="E19" s="228"/>
      <c r="F19" s="57"/>
      <c r="G19" s="27"/>
      <c r="H19" s="57"/>
      <c r="I19" s="27"/>
      <c r="J19" s="58"/>
      <c r="K19" s="256"/>
      <c r="L19" s="57"/>
      <c r="M19" s="27"/>
      <c r="N19" s="23"/>
      <c r="O19" s="70"/>
      <c r="P19" s="67"/>
      <c r="Q19" s="27"/>
      <c r="R19" s="57"/>
      <c r="S19" s="27"/>
      <c r="T19" s="57"/>
      <c r="U19" s="27"/>
      <c r="V19" s="358"/>
      <c r="W19" s="93"/>
      <c r="X19" s="51">
        <f t="shared" si="0"/>
        <v>0</v>
      </c>
    </row>
    <row r="20" spans="1:24" s="52" customFormat="1" ht="16.5" thickBot="1" x14ac:dyDescent="0.3">
      <c r="A20" s="60" t="s">
        <v>20</v>
      </c>
      <c r="B20" s="222"/>
      <c r="C20" s="228"/>
      <c r="D20" s="222"/>
      <c r="E20" s="228"/>
      <c r="F20" s="57"/>
      <c r="G20" s="27"/>
      <c r="H20" s="57"/>
      <c r="I20" s="27"/>
      <c r="J20" s="58"/>
      <c r="K20" s="256"/>
      <c r="L20" s="57"/>
      <c r="M20" s="27"/>
      <c r="N20" s="23"/>
      <c r="O20" s="70"/>
      <c r="P20" s="67"/>
      <c r="Q20" s="27"/>
      <c r="R20" s="57"/>
      <c r="S20" s="27"/>
      <c r="T20" s="57"/>
      <c r="U20" s="27"/>
      <c r="V20" s="358"/>
      <c r="W20" s="93"/>
      <c r="X20" s="51">
        <f t="shared" si="0"/>
        <v>0</v>
      </c>
    </row>
    <row r="21" spans="1:24" s="52" customFormat="1" ht="16.5" thickBot="1" x14ac:dyDescent="0.3">
      <c r="A21" s="60" t="s">
        <v>21</v>
      </c>
      <c r="B21" s="222"/>
      <c r="C21" s="228"/>
      <c r="D21" s="222"/>
      <c r="E21" s="228"/>
      <c r="F21" s="57"/>
      <c r="G21" s="27"/>
      <c r="H21" s="57"/>
      <c r="I21" s="27"/>
      <c r="J21" s="58"/>
      <c r="K21" s="256"/>
      <c r="L21" s="57"/>
      <c r="M21" s="27"/>
      <c r="N21" s="23"/>
      <c r="O21" s="70"/>
      <c r="P21" s="67"/>
      <c r="Q21" s="27"/>
      <c r="R21" s="57"/>
      <c r="S21" s="27"/>
      <c r="T21" s="57"/>
      <c r="U21" s="27"/>
      <c r="V21" s="358"/>
      <c r="W21" s="93"/>
      <c r="X21" s="51">
        <f t="shared" si="0"/>
        <v>0</v>
      </c>
    </row>
    <row r="22" spans="1:24" s="52" customFormat="1" ht="16.5" thickBot="1" x14ac:dyDescent="0.3">
      <c r="A22" s="60" t="s">
        <v>22</v>
      </c>
      <c r="B22" s="222"/>
      <c r="C22" s="228"/>
      <c r="D22" s="237">
        <v>2</v>
      </c>
      <c r="E22" s="228">
        <v>40</v>
      </c>
      <c r="F22" s="57"/>
      <c r="G22" s="27"/>
      <c r="H22" s="57"/>
      <c r="I22" s="27"/>
      <c r="J22" s="58"/>
      <c r="K22" s="256"/>
      <c r="L22" s="57"/>
      <c r="M22" s="27"/>
      <c r="N22" s="23"/>
      <c r="O22" s="70"/>
      <c r="P22" s="67"/>
      <c r="Q22" s="27"/>
      <c r="R22" s="57">
        <v>4</v>
      </c>
      <c r="S22" s="27">
        <v>26</v>
      </c>
      <c r="T22" s="57"/>
      <c r="U22" s="27"/>
      <c r="V22" s="358"/>
      <c r="W22" s="93"/>
      <c r="X22" s="51">
        <f t="shared" si="0"/>
        <v>66</v>
      </c>
    </row>
    <row r="23" spans="1:24" s="52" customFormat="1" ht="16.5" customHeight="1" thickBot="1" x14ac:dyDescent="0.3">
      <c r="A23" s="60" t="s">
        <v>23</v>
      </c>
      <c r="B23" s="222"/>
      <c r="C23" s="228"/>
      <c r="D23" s="222"/>
      <c r="E23" s="228"/>
      <c r="F23" s="57"/>
      <c r="G23" s="27"/>
      <c r="H23" s="57"/>
      <c r="I23" s="27"/>
      <c r="J23" s="58"/>
      <c r="K23" s="256"/>
      <c r="L23" s="57"/>
      <c r="M23" s="27"/>
      <c r="N23" s="23"/>
      <c r="O23" s="70"/>
      <c r="P23" s="67"/>
      <c r="Q23" s="27"/>
      <c r="R23" s="57">
        <v>6</v>
      </c>
      <c r="S23" s="27">
        <v>18</v>
      </c>
      <c r="T23" s="57"/>
      <c r="U23" s="27"/>
      <c r="V23" s="358"/>
      <c r="W23" s="93"/>
      <c r="X23" s="51">
        <f t="shared" si="0"/>
        <v>18</v>
      </c>
    </row>
    <row r="24" spans="1:24" s="52" customFormat="1" ht="16.5" thickBot="1" x14ac:dyDescent="0.3">
      <c r="A24" s="60" t="s">
        <v>24</v>
      </c>
      <c r="B24" s="222"/>
      <c r="C24" s="228"/>
      <c r="D24" s="222"/>
      <c r="E24" s="228"/>
      <c r="F24" s="57"/>
      <c r="G24" s="27"/>
      <c r="H24" s="57"/>
      <c r="I24" s="27"/>
      <c r="J24" s="58"/>
      <c r="K24" s="256"/>
      <c r="L24" s="57"/>
      <c r="M24" s="27"/>
      <c r="N24" s="23"/>
      <c r="O24" s="70"/>
      <c r="P24" s="67"/>
      <c r="Q24" s="27"/>
      <c r="R24" s="57">
        <v>3</v>
      </c>
      <c r="S24" s="27">
        <v>33</v>
      </c>
      <c r="T24" s="57"/>
      <c r="U24" s="27"/>
      <c r="V24" s="358"/>
      <c r="W24" s="93"/>
      <c r="X24" s="51">
        <f t="shared" si="0"/>
        <v>33</v>
      </c>
    </row>
    <row r="25" spans="1:24" s="52" customFormat="1" ht="16.5" thickBot="1" x14ac:dyDescent="0.3">
      <c r="A25" s="60" t="s">
        <v>25</v>
      </c>
      <c r="B25" s="222"/>
      <c r="C25" s="228"/>
      <c r="D25" s="222"/>
      <c r="E25" s="228"/>
      <c r="F25" s="57"/>
      <c r="G25" s="27"/>
      <c r="H25" s="57"/>
      <c r="I25" s="27"/>
      <c r="J25" s="58"/>
      <c r="K25" s="256"/>
      <c r="L25" s="57"/>
      <c r="M25" s="27"/>
      <c r="N25" s="23"/>
      <c r="O25" s="70"/>
      <c r="P25" s="67"/>
      <c r="Q25" s="27"/>
      <c r="R25" s="57"/>
      <c r="S25" s="27"/>
      <c r="T25" s="57"/>
      <c r="U25" s="27"/>
      <c r="V25" s="358"/>
      <c r="W25" s="93"/>
      <c r="X25" s="51">
        <f t="shared" si="0"/>
        <v>0</v>
      </c>
    </row>
    <row r="26" spans="1:24" s="52" customFormat="1" ht="16.5" thickBot="1" x14ac:dyDescent="0.3">
      <c r="A26" s="60" t="s">
        <v>26</v>
      </c>
      <c r="B26" s="222"/>
      <c r="C26" s="228"/>
      <c r="D26" s="222"/>
      <c r="E26" s="228"/>
      <c r="F26" s="57"/>
      <c r="G26" s="27"/>
      <c r="H26" s="57"/>
      <c r="I26" s="27"/>
      <c r="J26" s="58"/>
      <c r="K26" s="256"/>
      <c r="L26" s="57"/>
      <c r="M26" s="27"/>
      <c r="N26" s="23"/>
      <c r="O26" s="70"/>
      <c r="P26" s="67"/>
      <c r="Q26" s="27"/>
      <c r="R26" s="57">
        <v>10</v>
      </c>
      <c r="S26" s="27">
        <v>14</v>
      </c>
      <c r="T26" s="57"/>
      <c r="U26" s="27"/>
      <c r="V26" s="358"/>
      <c r="W26" s="93"/>
      <c r="X26" s="51">
        <f t="shared" si="0"/>
        <v>14</v>
      </c>
    </row>
    <row r="27" spans="1:24" s="52" customFormat="1" ht="16.5" thickBot="1" x14ac:dyDescent="0.3">
      <c r="A27" s="60" t="s">
        <v>27</v>
      </c>
      <c r="B27" s="222"/>
      <c r="C27" s="228"/>
      <c r="D27" s="237">
        <v>3</v>
      </c>
      <c r="E27" s="228">
        <v>33</v>
      </c>
      <c r="F27" s="57"/>
      <c r="G27" s="27"/>
      <c r="H27" s="57"/>
      <c r="I27" s="27"/>
      <c r="J27" s="58"/>
      <c r="K27" s="256"/>
      <c r="L27" s="57"/>
      <c r="M27" s="27"/>
      <c r="N27" s="23"/>
      <c r="O27" s="70"/>
      <c r="P27" s="67"/>
      <c r="Q27" s="27"/>
      <c r="R27" s="57">
        <v>2</v>
      </c>
      <c r="S27" s="27">
        <v>40</v>
      </c>
      <c r="T27" s="57"/>
      <c r="U27" s="27"/>
      <c r="V27" s="358"/>
      <c r="W27" s="93"/>
      <c r="X27" s="51">
        <f t="shared" si="0"/>
        <v>73</v>
      </c>
    </row>
    <row r="28" spans="1:24" s="52" customFormat="1" ht="16.5" thickBot="1" x14ac:dyDescent="0.3">
      <c r="A28" s="60" t="s">
        <v>28</v>
      </c>
      <c r="B28" s="222">
        <v>1</v>
      </c>
      <c r="C28" s="228">
        <v>50</v>
      </c>
      <c r="D28" s="222"/>
      <c r="E28" s="228"/>
      <c r="F28" s="57"/>
      <c r="G28" s="27"/>
      <c r="H28" s="57"/>
      <c r="I28" s="27"/>
      <c r="J28" s="58"/>
      <c r="K28" s="256"/>
      <c r="L28" s="57"/>
      <c r="M28" s="27"/>
      <c r="N28" s="23"/>
      <c r="O28" s="70"/>
      <c r="P28" s="67"/>
      <c r="Q28" s="27"/>
      <c r="R28" s="57"/>
      <c r="S28" s="27"/>
      <c r="T28" s="57"/>
      <c r="U28" s="27"/>
      <c r="V28" s="358"/>
      <c r="W28" s="93"/>
      <c r="X28" s="51">
        <f t="shared" si="0"/>
        <v>50</v>
      </c>
    </row>
    <row r="29" spans="1:24" s="52" customFormat="1" ht="16.5" thickBot="1" x14ac:dyDescent="0.3">
      <c r="A29" s="60" t="s">
        <v>29</v>
      </c>
      <c r="B29" s="222">
        <v>2</v>
      </c>
      <c r="C29" s="228">
        <v>40</v>
      </c>
      <c r="D29" s="222"/>
      <c r="E29" s="228"/>
      <c r="F29" s="57"/>
      <c r="G29" s="27"/>
      <c r="H29" s="57"/>
      <c r="I29" s="27"/>
      <c r="J29" s="58"/>
      <c r="K29" s="256"/>
      <c r="L29" s="57"/>
      <c r="M29" s="27"/>
      <c r="N29" s="23"/>
      <c r="O29" s="70"/>
      <c r="P29" s="67"/>
      <c r="Q29" s="27"/>
      <c r="R29" s="57"/>
      <c r="S29" s="27"/>
      <c r="T29" s="57"/>
      <c r="U29" s="27"/>
      <c r="V29" s="358"/>
      <c r="W29" s="93"/>
      <c r="X29" s="51">
        <f t="shared" si="0"/>
        <v>40</v>
      </c>
    </row>
    <row r="30" spans="1:24" s="52" customFormat="1" ht="16.5" thickBot="1" x14ac:dyDescent="0.3">
      <c r="A30" s="61" t="s">
        <v>30</v>
      </c>
      <c r="B30" s="223"/>
      <c r="C30" s="229"/>
      <c r="D30" s="223"/>
      <c r="E30" s="229"/>
      <c r="F30" s="55"/>
      <c r="G30" s="28"/>
      <c r="H30" s="55"/>
      <c r="I30" s="28"/>
      <c r="J30" s="56"/>
      <c r="K30" s="257"/>
      <c r="L30" s="55"/>
      <c r="M30" s="28"/>
      <c r="N30" s="24"/>
      <c r="O30" s="258"/>
      <c r="P30" s="66"/>
      <c r="Q30" s="28"/>
      <c r="R30" s="55"/>
      <c r="S30" s="28"/>
      <c r="T30" s="55"/>
      <c r="U30" s="28"/>
      <c r="V30" s="357"/>
      <c r="W30" s="284"/>
      <c r="X30" s="269">
        <f t="shared" si="0"/>
        <v>0</v>
      </c>
    </row>
    <row r="32" spans="1:24" s="20" customFormat="1" ht="15.75" x14ac:dyDescent="0.25">
      <c r="A32" s="18" t="s">
        <v>49</v>
      </c>
      <c r="B32" s="18"/>
      <c r="C32" s="18"/>
      <c r="D32" s="18"/>
      <c r="E32" s="18"/>
      <c r="F32" s="34"/>
      <c r="G32" s="34"/>
      <c r="H32" s="34"/>
      <c r="I32" s="34"/>
      <c r="J32" s="34"/>
      <c r="K32" s="34"/>
      <c r="L32" s="34"/>
      <c r="M32" s="34"/>
      <c r="N32" s="36"/>
      <c r="O32" s="36"/>
      <c r="P32" s="36"/>
      <c r="Q32" s="36"/>
      <c r="R32" s="34"/>
      <c r="S32" s="34"/>
      <c r="T32" s="34"/>
      <c r="U32" s="34"/>
      <c r="V32" s="34"/>
      <c r="W32" s="34"/>
      <c r="X32" s="34"/>
    </row>
    <row r="33" spans="1:24" s="20" customFormat="1" ht="15.75" x14ac:dyDescent="0.25">
      <c r="A33" s="21" t="s">
        <v>51</v>
      </c>
      <c r="B33" s="21"/>
      <c r="C33" s="21"/>
      <c r="D33" s="21"/>
      <c r="E33" s="21"/>
      <c r="F33" s="34"/>
      <c r="G33" s="34"/>
      <c r="H33" s="34"/>
      <c r="I33" s="34"/>
      <c r="J33" s="34"/>
      <c r="K33" s="34"/>
      <c r="L33" s="34"/>
      <c r="M33" s="34"/>
      <c r="N33" s="36"/>
      <c r="O33" s="36"/>
      <c r="P33" s="36"/>
      <c r="Q33" s="36"/>
      <c r="R33" s="34"/>
      <c r="S33" s="34"/>
      <c r="T33" s="34"/>
      <c r="U33" s="34"/>
      <c r="V33" s="34"/>
      <c r="W33" s="34"/>
      <c r="X33" s="34"/>
    </row>
    <row r="34" spans="1:24" s="20" customFormat="1" ht="30" customHeight="1" x14ac:dyDescent="0.25">
      <c r="A34" s="491" t="s">
        <v>82</v>
      </c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</row>
    <row r="35" spans="1:24" s="20" customFormat="1" ht="33" customHeight="1" x14ac:dyDescent="0.25">
      <c r="A35" s="491" t="s">
        <v>83</v>
      </c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</row>
    <row r="42" spans="1:24" x14ac:dyDescent="0.25">
      <c r="M42" s="19"/>
    </row>
  </sheetData>
  <sortState ref="A8:AF28">
    <sortCondition ref="A8:A28"/>
  </sortState>
  <mergeCells count="18">
    <mergeCell ref="F3:G4"/>
    <mergeCell ref="L3:M4"/>
    <mergeCell ref="N3:Q3"/>
    <mergeCell ref="N4:O4"/>
    <mergeCell ref="P4:Q4"/>
    <mergeCell ref="R3:S4"/>
    <mergeCell ref="T3:U4"/>
    <mergeCell ref="H3:K3"/>
    <mergeCell ref="X3:X5"/>
    <mergeCell ref="H4:I4"/>
    <mergeCell ref="J4:K4"/>
    <mergeCell ref="V3:W4"/>
    <mergeCell ref="A2:X2"/>
    <mergeCell ref="B3:C4"/>
    <mergeCell ref="D3:E4"/>
    <mergeCell ref="A34:X34"/>
    <mergeCell ref="A35:X35"/>
    <mergeCell ref="A3:A4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4"/>
  <sheetViews>
    <sheetView workbookViewId="0">
      <pane xSplit="1" ySplit="3" topLeftCell="B4" activePane="bottomRight" state="frozen"/>
      <selection activeCell="B10" activeCellId="2" sqref="AC4 B7:AA8 B10:AA30"/>
      <selection pane="topRight" activeCell="B10" activeCellId="2" sqref="AC4 B7:AA8 B10:AA30"/>
      <selection pane="bottomLeft" activeCell="B10" activeCellId="2" sqref="AC4 B7:AA8 B10:AA30"/>
      <selection pane="bottomRight" activeCell="X16" sqref="X16"/>
    </sheetView>
  </sheetViews>
  <sheetFormatPr defaultRowHeight="15" x14ac:dyDescent="0.25"/>
  <cols>
    <col min="1" max="1" width="20.28515625" customWidth="1"/>
    <col min="2" max="20" width="5" customWidth="1"/>
  </cols>
  <sheetData>
    <row r="1" spans="1:21" ht="19.5" thickBot="1" x14ac:dyDescent="0.35">
      <c r="A1" s="519" t="s">
        <v>105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32.25" customHeight="1" thickBot="1" x14ac:dyDescent="0.3">
      <c r="A2" s="520" t="s">
        <v>0</v>
      </c>
      <c r="B2" s="476" t="s">
        <v>101</v>
      </c>
      <c r="C2" s="478"/>
      <c r="D2" s="522" t="s">
        <v>102</v>
      </c>
      <c r="E2" s="524" t="s">
        <v>93</v>
      </c>
      <c r="F2" s="525"/>
      <c r="G2" s="526" t="s">
        <v>84</v>
      </c>
      <c r="H2" s="522" t="s">
        <v>76</v>
      </c>
      <c r="I2" s="517" t="s">
        <v>85</v>
      </c>
      <c r="J2" s="476" t="s">
        <v>63</v>
      </c>
      <c r="K2" s="478"/>
      <c r="L2" s="522" t="s">
        <v>77</v>
      </c>
      <c r="M2" s="419" t="s">
        <v>100</v>
      </c>
      <c r="N2" s="420"/>
      <c r="O2" s="530" t="s">
        <v>78</v>
      </c>
      <c r="P2" s="476" t="s">
        <v>86</v>
      </c>
      <c r="Q2" s="478"/>
      <c r="R2" s="533" t="s">
        <v>79</v>
      </c>
      <c r="S2" s="526" t="s">
        <v>92</v>
      </c>
      <c r="T2" s="517" t="s">
        <v>64</v>
      </c>
      <c r="U2" s="528" t="s">
        <v>32</v>
      </c>
    </row>
    <row r="3" spans="1:21" ht="63" customHeight="1" thickBot="1" x14ac:dyDescent="0.3">
      <c r="A3" s="521"/>
      <c r="B3" s="377" t="s">
        <v>75</v>
      </c>
      <c r="C3" s="376" t="s">
        <v>74</v>
      </c>
      <c r="D3" s="523"/>
      <c r="E3" s="210" t="s">
        <v>65</v>
      </c>
      <c r="F3" s="211" t="s">
        <v>66</v>
      </c>
      <c r="G3" s="527"/>
      <c r="H3" s="523"/>
      <c r="I3" s="532"/>
      <c r="J3" s="204" t="s">
        <v>65</v>
      </c>
      <c r="K3" s="204" t="s">
        <v>66</v>
      </c>
      <c r="L3" s="523"/>
      <c r="M3" s="376" t="s">
        <v>75</v>
      </c>
      <c r="N3" s="375" t="s">
        <v>74</v>
      </c>
      <c r="O3" s="531"/>
      <c r="P3" s="204" t="s">
        <v>65</v>
      </c>
      <c r="Q3" s="204" t="s">
        <v>66</v>
      </c>
      <c r="R3" s="534"/>
      <c r="S3" s="527"/>
      <c r="T3" s="518"/>
      <c r="U3" s="529"/>
    </row>
    <row r="4" spans="1:21" ht="15.75" x14ac:dyDescent="0.25">
      <c r="A4" s="91" t="s">
        <v>10</v>
      </c>
      <c r="B4" s="92"/>
      <c r="C4" s="92"/>
      <c r="D4" s="92"/>
      <c r="E4" s="96"/>
      <c r="F4" s="93"/>
      <c r="G4" s="92"/>
      <c r="H4" s="94"/>
      <c r="I4" s="92"/>
      <c r="J4" s="92"/>
      <c r="K4" s="95"/>
      <c r="L4" s="92"/>
      <c r="M4" s="358"/>
      <c r="N4" s="93"/>
      <c r="O4" s="96"/>
      <c r="P4" s="205"/>
      <c r="Q4" s="92"/>
      <c r="R4" s="205"/>
      <c r="S4" s="92"/>
      <c r="T4" s="97"/>
      <c r="U4" s="266">
        <f>SUM(B4:T4)</f>
        <v>0</v>
      </c>
    </row>
    <row r="5" spans="1:21" ht="15.75" x14ac:dyDescent="0.25">
      <c r="A5" s="32" t="s">
        <v>12</v>
      </c>
      <c r="B5" s="97"/>
      <c r="C5" s="97"/>
      <c r="D5" s="97"/>
      <c r="E5" s="23"/>
      <c r="F5" s="62"/>
      <c r="G5" s="97"/>
      <c r="H5" s="98"/>
      <c r="I5" s="97"/>
      <c r="J5" s="97"/>
      <c r="K5" s="99"/>
      <c r="L5" s="97"/>
      <c r="M5" s="372"/>
      <c r="N5" s="62"/>
      <c r="O5" s="23"/>
      <c r="P5" s="206"/>
      <c r="Q5" s="97"/>
      <c r="R5" s="206"/>
      <c r="S5" s="97"/>
      <c r="T5" s="97"/>
      <c r="U5" s="266">
        <f t="shared" ref="U5:U24" si="0">SUM(B5:T5)</f>
        <v>0</v>
      </c>
    </row>
    <row r="6" spans="1:21" ht="15.75" x14ac:dyDescent="0.25">
      <c r="A6" s="32" t="s">
        <v>11</v>
      </c>
      <c r="B6" s="100"/>
      <c r="C6" s="100"/>
      <c r="D6" s="114"/>
      <c r="E6" s="23"/>
      <c r="F6" s="104"/>
      <c r="G6" s="97"/>
      <c r="H6" s="98"/>
      <c r="I6" s="100"/>
      <c r="J6" s="100"/>
      <c r="K6" s="99"/>
      <c r="L6" s="100"/>
      <c r="M6" s="78"/>
      <c r="N6" s="78"/>
      <c r="O6" s="73"/>
      <c r="P6" s="207"/>
      <c r="Q6" s="100"/>
      <c r="R6" s="268"/>
      <c r="S6" s="100"/>
      <c r="T6" s="100"/>
      <c r="U6" s="266">
        <f t="shared" si="0"/>
        <v>0</v>
      </c>
    </row>
    <row r="7" spans="1:21" ht="15.75" x14ac:dyDescent="0.25">
      <c r="A7" s="32" t="s">
        <v>14</v>
      </c>
      <c r="B7" s="97"/>
      <c r="C7" s="97"/>
      <c r="D7" s="114"/>
      <c r="E7" s="115"/>
      <c r="F7" s="116"/>
      <c r="G7" s="114"/>
      <c r="H7" s="114"/>
      <c r="I7" s="97"/>
      <c r="J7" s="97"/>
      <c r="K7" s="97"/>
      <c r="L7" s="114"/>
      <c r="M7" s="116"/>
      <c r="N7" s="116"/>
      <c r="O7" s="23"/>
      <c r="P7" s="206"/>
      <c r="Q7" s="97"/>
      <c r="R7" s="206"/>
      <c r="S7" s="97"/>
      <c r="T7" s="97"/>
      <c r="U7" s="266">
        <f t="shared" si="0"/>
        <v>0</v>
      </c>
    </row>
    <row r="8" spans="1:21" ht="15.75" x14ac:dyDescent="0.25">
      <c r="A8" s="32" t="s">
        <v>13</v>
      </c>
      <c r="B8" s="97"/>
      <c r="C8" s="97"/>
      <c r="D8" s="114"/>
      <c r="E8" s="115"/>
      <c r="F8" s="104"/>
      <c r="G8" s="114"/>
      <c r="H8" s="114"/>
      <c r="I8" s="97"/>
      <c r="J8" s="97"/>
      <c r="K8" s="97"/>
      <c r="L8" s="114"/>
      <c r="M8" s="116"/>
      <c r="N8" s="116"/>
      <c r="O8" s="23"/>
      <c r="P8" s="206"/>
      <c r="Q8" s="97"/>
      <c r="R8" s="206"/>
      <c r="S8" s="97"/>
      <c r="T8" s="97"/>
      <c r="U8" s="266">
        <f t="shared" si="0"/>
        <v>0</v>
      </c>
    </row>
    <row r="9" spans="1:21" ht="15.75" x14ac:dyDescent="0.25">
      <c r="A9" s="32" t="s">
        <v>15</v>
      </c>
      <c r="B9" s="97"/>
      <c r="C9" s="97"/>
      <c r="D9" s="114"/>
      <c r="E9" s="115"/>
      <c r="F9" s="116"/>
      <c r="G9" s="114"/>
      <c r="H9" s="114"/>
      <c r="I9" s="97"/>
      <c r="J9" s="97"/>
      <c r="K9" s="114"/>
      <c r="L9" s="114"/>
      <c r="M9" s="116"/>
      <c r="N9" s="116"/>
      <c r="O9" s="23"/>
      <c r="P9" s="206"/>
      <c r="Q9" s="97"/>
      <c r="R9" s="206"/>
      <c r="S9" s="97"/>
      <c r="T9" s="97"/>
      <c r="U9" s="266">
        <f t="shared" si="0"/>
        <v>0</v>
      </c>
    </row>
    <row r="10" spans="1:21" ht="15.75" x14ac:dyDescent="0.25">
      <c r="A10" s="32" t="s">
        <v>16</v>
      </c>
      <c r="B10" s="99"/>
      <c r="C10" s="99"/>
      <c r="D10" s="97"/>
      <c r="E10" s="23"/>
      <c r="F10" s="62"/>
      <c r="G10" s="97"/>
      <c r="H10" s="97"/>
      <c r="I10" s="99"/>
      <c r="J10" s="99"/>
      <c r="K10" s="99"/>
      <c r="L10" s="99"/>
      <c r="M10" s="374"/>
      <c r="N10" s="105"/>
      <c r="O10" s="73"/>
      <c r="P10" s="207"/>
      <c r="Q10" s="99"/>
      <c r="R10" s="268"/>
      <c r="S10" s="100"/>
      <c r="T10" s="100"/>
      <c r="U10" s="266">
        <f t="shared" si="0"/>
        <v>0</v>
      </c>
    </row>
    <row r="11" spans="1:21" ht="15.75" x14ac:dyDescent="0.25">
      <c r="A11" s="32" t="s">
        <v>17</v>
      </c>
      <c r="B11" s="99"/>
      <c r="C11" s="99"/>
      <c r="D11" s="97"/>
      <c r="E11" s="23"/>
      <c r="F11" s="62"/>
      <c r="G11" s="97"/>
      <c r="H11" s="98"/>
      <c r="I11" s="99"/>
      <c r="J11" s="99"/>
      <c r="K11" s="99"/>
      <c r="L11" s="99"/>
      <c r="M11" s="374"/>
      <c r="N11" s="78"/>
      <c r="O11" s="73"/>
      <c r="P11" s="207"/>
      <c r="Q11" s="99"/>
      <c r="R11" s="207"/>
      <c r="S11" s="99"/>
      <c r="T11" s="99"/>
      <c r="U11" s="266">
        <f t="shared" si="0"/>
        <v>0</v>
      </c>
    </row>
    <row r="12" spans="1:21" ht="15.75" x14ac:dyDescent="0.25">
      <c r="A12" s="32" t="s">
        <v>18</v>
      </c>
      <c r="B12" s="97"/>
      <c r="C12" s="97"/>
      <c r="D12" s="97"/>
      <c r="E12" s="23"/>
      <c r="F12" s="62"/>
      <c r="G12" s="97"/>
      <c r="H12" s="98"/>
      <c r="I12" s="97"/>
      <c r="J12" s="97"/>
      <c r="K12" s="99"/>
      <c r="L12" s="97"/>
      <c r="M12" s="372"/>
      <c r="N12" s="104"/>
      <c r="O12" s="23"/>
      <c r="P12" s="206"/>
      <c r="Q12" s="97"/>
      <c r="R12" s="206"/>
      <c r="S12" s="97"/>
      <c r="T12" s="97"/>
      <c r="U12" s="266">
        <f t="shared" si="0"/>
        <v>0</v>
      </c>
    </row>
    <row r="13" spans="1:21" ht="15.75" x14ac:dyDescent="0.25">
      <c r="A13" s="32" t="s">
        <v>19</v>
      </c>
      <c r="B13" s="97"/>
      <c r="C13" s="97"/>
      <c r="D13" s="97"/>
      <c r="E13" s="23"/>
      <c r="F13" s="62"/>
      <c r="G13" s="97"/>
      <c r="H13" s="98"/>
      <c r="I13" s="97"/>
      <c r="J13" s="97"/>
      <c r="K13" s="99"/>
      <c r="L13" s="97"/>
      <c r="M13" s="372"/>
      <c r="N13" s="62"/>
      <c r="O13" s="23"/>
      <c r="P13" s="206"/>
      <c r="Q13" s="97"/>
      <c r="R13" s="206"/>
      <c r="S13" s="97"/>
      <c r="T13" s="97"/>
      <c r="U13" s="266">
        <f t="shared" si="0"/>
        <v>0</v>
      </c>
    </row>
    <row r="14" spans="1:21" ht="15.75" x14ac:dyDescent="0.25">
      <c r="A14" s="32" t="s">
        <v>20</v>
      </c>
      <c r="B14" s="100"/>
      <c r="C14" s="100"/>
      <c r="D14" s="114"/>
      <c r="E14" s="115"/>
      <c r="F14" s="116"/>
      <c r="G14" s="97"/>
      <c r="H14" s="98"/>
      <c r="I14" s="100"/>
      <c r="J14" s="100"/>
      <c r="K14" s="114"/>
      <c r="L14" s="99"/>
      <c r="M14" s="374"/>
      <c r="N14" s="78"/>
      <c r="O14" s="73"/>
      <c r="P14" s="207"/>
      <c r="Q14" s="100"/>
      <c r="R14" s="268"/>
      <c r="S14" s="100"/>
      <c r="T14" s="100"/>
      <c r="U14" s="266">
        <f t="shared" si="0"/>
        <v>0</v>
      </c>
    </row>
    <row r="15" spans="1:21" ht="15.75" x14ac:dyDescent="0.25">
      <c r="A15" s="32" t="s">
        <v>21</v>
      </c>
      <c r="B15" s="100"/>
      <c r="C15" s="100"/>
      <c r="D15" s="97"/>
      <c r="E15" s="23"/>
      <c r="F15" s="104"/>
      <c r="G15" s="114"/>
      <c r="H15" s="114"/>
      <c r="I15" s="100"/>
      <c r="J15" s="100"/>
      <c r="K15" s="99"/>
      <c r="L15" s="99"/>
      <c r="M15" s="374"/>
      <c r="N15" s="78"/>
      <c r="O15" s="73"/>
      <c r="P15" s="207"/>
      <c r="Q15" s="100"/>
      <c r="R15" s="268"/>
      <c r="S15" s="100"/>
      <c r="T15" s="100"/>
      <c r="U15" s="266">
        <f t="shared" si="0"/>
        <v>0</v>
      </c>
    </row>
    <row r="16" spans="1:21" ht="15.75" x14ac:dyDescent="0.25">
      <c r="A16" s="32" t="s">
        <v>22</v>
      </c>
      <c r="B16" s="97"/>
      <c r="C16" s="97"/>
      <c r="D16" s="97"/>
      <c r="E16" s="115"/>
      <c r="F16" s="116"/>
      <c r="G16" s="97"/>
      <c r="H16" s="98"/>
      <c r="I16" s="97"/>
      <c r="J16" s="97"/>
      <c r="K16" s="114"/>
      <c r="L16" s="97"/>
      <c r="M16" s="372"/>
      <c r="N16" s="116"/>
      <c r="O16" s="23"/>
      <c r="P16" s="206"/>
      <c r="Q16" s="97"/>
      <c r="R16" s="206"/>
      <c r="S16" s="97"/>
      <c r="T16" s="97">
        <v>4</v>
      </c>
      <c r="U16" s="266">
        <f t="shared" si="0"/>
        <v>4</v>
      </c>
    </row>
    <row r="17" spans="1:21" ht="15.75" x14ac:dyDescent="0.25">
      <c r="A17" s="32" t="s">
        <v>23</v>
      </c>
      <c r="B17" s="97"/>
      <c r="C17" s="97"/>
      <c r="D17" s="97"/>
      <c r="E17" s="23"/>
      <c r="F17" s="104"/>
      <c r="G17" s="97"/>
      <c r="H17" s="98"/>
      <c r="I17" s="97"/>
      <c r="J17" s="97"/>
      <c r="K17" s="99"/>
      <c r="L17" s="97"/>
      <c r="M17" s="372"/>
      <c r="N17" s="62"/>
      <c r="O17" s="23"/>
      <c r="P17" s="206"/>
      <c r="Q17" s="97"/>
      <c r="R17" s="206"/>
      <c r="S17" s="97"/>
      <c r="T17" s="97"/>
      <c r="U17" s="266">
        <f t="shared" si="0"/>
        <v>0</v>
      </c>
    </row>
    <row r="18" spans="1:21" ht="15.75" x14ac:dyDescent="0.25">
      <c r="A18" s="32" t="s">
        <v>24</v>
      </c>
      <c r="B18" s="100"/>
      <c r="C18" s="100"/>
      <c r="D18" s="114"/>
      <c r="E18" s="115"/>
      <c r="F18" s="116"/>
      <c r="G18" s="97"/>
      <c r="H18" s="98"/>
      <c r="I18" s="100"/>
      <c r="J18" s="100"/>
      <c r="K18" s="99"/>
      <c r="L18" s="99"/>
      <c r="M18" s="374"/>
      <c r="N18" s="116"/>
      <c r="O18" s="23"/>
      <c r="P18" s="206"/>
      <c r="Q18" s="100"/>
      <c r="R18" s="268"/>
      <c r="S18" s="100"/>
      <c r="T18" s="100"/>
      <c r="U18" s="266">
        <f t="shared" si="0"/>
        <v>0</v>
      </c>
    </row>
    <row r="19" spans="1:21" ht="15.75" x14ac:dyDescent="0.25">
      <c r="A19" s="32" t="s">
        <v>25</v>
      </c>
      <c r="B19" s="99"/>
      <c r="C19" s="99"/>
      <c r="D19" s="97"/>
      <c r="E19" s="23"/>
      <c r="F19" s="104"/>
      <c r="G19" s="97"/>
      <c r="H19" s="98"/>
      <c r="I19" s="378"/>
      <c r="J19" s="100"/>
      <c r="K19" s="99"/>
      <c r="L19" s="99"/>
      <c r="M19" s="374"/>
      <c r="N19" s="78"/>
      <c r="O19" s="73"/>
      <c r="P19" s="207"/>
      <c r="Q19" s="99"/>
      <c r="R19" s="268"/>
      <c r="S19" s="100"/>
      <c r="T19" s="100"/>
      <c r="U19" s="266">
        <f t="shared" si="0"/>
        <v>0</v>
      </c>
    </row>
    <row r="20" spans="1:21" ht="15.75" x14ac:dyDescent="0.25">
      <c r="A20" s="32" t="s">
        <v>26</v>
      </c>
      <c r="B20" s="97"/>
      <c r="C20" s="97"/>
      <c r="D20" s="114"/>
      <c r="E20" s="115"/>
      <c r="F20" s="116"/>
      <c r="G20" s="114"/>
      <c r="H20" s="114"/>
      <c r="I20" s="97"/>
      <c r="J20" s="97"/>
      <c r="K20" s="114"/>
      <c r="L20" s="97"/>
      <c r="M20" s="372"/>
      <c r="N20" s="62"/>
      <c r="O20" s="23"/>
      <c r="P20" s="206"/>
      <c r="Q20" s="97"/>
      <c r="R20" s="206"/>
      <c r="S20" s="97"/>
      <c r="T20" s="97"/>
      <c r="U20" s="266">
        <f t="shared" si="0"/>
        <v>0</v>
      </c>
    </row>
    <row r="21" spans="1:21" ht="15.75" x14ac:dyDescent="0.25">
      <c r="A21" s="32" t="s">
        <v>27</v>
      </c>
      <c r="B21" s="117"/>
      <c r="C21" s="117"/>
      <c r="D21" s="97"/>
      <c r="E21" s="23"/>
      <c r="F21" s="62"/>
      <c r="G21" s="97"/>
      <c r="H21" s="98"/>
      <c r="I21" s="97"/>
      <c r="J21" s="97"/>
      <c r="K21" s="99"/>
      <c r="L21" s="97"/>
      <c r="M21" s="379"/>
      <c r="N21" s="90"/>
      <c r="O21" s="31"/>
      <c r="P21" s="208"/>
      <c r="Q21" s="117"/>
      <c r="R21" s="208"/>
      <c r="S21" s="117"/>
      <c r="T21" s="97"/>
      <c r="U21" s="266">
        <f t="shared" si="0"/>
        <v>0</v>
      </c>
    </row>
    <row r="22" spans="1:21" ht="15.75" x14ac:dyDescent="0.25">
      <c r="A22" s="32" t="s">
        <v>28</v>
      </c>
      <c r="B22" s="100"/>
      <c r="C22" s="100"/>
      <c r="D22" s="97"/>
      <c r="E22" s="23"/>
      <c r="F22" s="62"/>
      <c r="G22" s="97"/>
      <c r="H22" s="98"/>
      <c r="I22" s="100"/>
      <c r="J22" s="99"/>
      <c r="K22" s="99"/>
      <c r="L22" s="99"/>
      <c r="M22" s="374"/>
      <c r="N22" s="78"/>
      <c r="O22" s="73"/>
      <c r="P22" s="207"/>
      <c r="Q22" s="100"/>
      <c r="R22" s="207">
        <v>12</v>
      </c>
      <c r="S22" s="99"/>
      <c r="T22" s="99"/>
      <c r="U22" s="266">
        <f t="shared" si="0"/>
        <v>12</v>
      </c>
    </row>
    <row r="23" spans="1:21" ht="15.75" x14ac:dyDescent="0.25">
      <c r="A23" s="32" t="s">
        <v>29</v>
      </c>
      <c r="B23" s="97"/>
      <c r="C23" s="97"/>
      <c r="D23" s="97"/>
      <c r="E23" s="23"/>
      <c r="F23" s="62"/>
      <c r="G23" s="97"/>
      <c r="H23" s="98"/>
      <c r="I23" s="97"/>
      <c r="J23" s="97"/>
      <c r="K23" s="114"/>
      <c r="L23" s="97"/>
      <c r="M23" s="372"/>
      <c r="N23" s="62"/>
      <c r="O23" s="23"/>
      <c r="P23" s="206"/>
      <c r="Q23" s="97"/>
      <c r="R23" s="206"/>
      <c r="S23" s="97"/>
      <c r="T23" s="97"/>
      <c r="U23" s="266">
        <f t="shared" si="0"/>
        <v>0</v>
      </c>
    </row>
    <row r="24" spans="1:21" ht="16.5" thickBot="1" x14ac:dyDescent="0.3">
      <c r="A24" s="33" t="s">
        <v>30</v>
      </c>
      <c r="B24" s="101"/>
      <c r="C24" s="101"/>
      <c r="D24" s="101"/>
      <c r="E24" s="24"/>
      <c r="F24" s="89"/>
      <c r="G24" s="101"/>
      <c r="H24" s="102"/>
      <c r="I24" s="101"/>
      <c r="J24" s="101"/>
      <c r="K24" s="103"/>
      <c r="L24" s="101"/>
      <c r="M24" s="373"/>
      <c r="N24" s="64"/>
      <c r="O24" s="24"/>
      <c r="P24" s="209"/>
      <c r="Q24" s="101"/>
      <c r="R24" s="209"/>
      <c r="S24" s="101"/>
      <c r="T24" s="101"/>
      <c r="U24" s="267">
        <f t="shared" si="0"/>
        <v>0</v>
      </c>
    </row>
  </sheetData>
  <mergeCells count="17">
    <mergeCell ref="R2:R3"/>
    <mergeCell ref="T2:T3"/>
    <mergeCell ref="A1:U1"/>
    <mergeCell ref="A2:A3"/>
    <mergeCell ref="D2:D3"/>
    <mergeCell ref="E2:F2"/>
    <mergeCell ref="G2:G3"/>
    <mergeCell ref="H2:H3"/>
    <mergeCell ref="L2:L3"/>
    <mergeCell ref="U2:U3"/>
    <mergeCell ref="J2:K2"/>
    <mergeCell ref="P2:Q2"/>
    <mergeCell ref="O2:O3"/>
    <mergeCell ref="I2:I3"/>
    <mergeCell ref="S2:S3"/>
    <mergeCell ref="M2:N2"/>
    <mergeCell ref="B2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очки+коэф</vt:lpstr>
      <vt:lpstr>ОЧКИ обяз виды</vt:lpstr>
      <vt:lpstr>ОЧКИ обяз виды ФВ</vt:lpstr>
      <vt:lpstr>Виды по выбору</vt:lpstr>
      <vt:lpstr>очки РСШ</vt:lpstr>
      <vt:lpstr>'Виды по выбору'!Область_печати</vt:lpstr>
      <vt:lpstr>'ОЧКИ обяз виды'!Область_печати</vt:lpstr>
      <vt:lpstr>'очки+коэф'!Область_печати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</dc:creator>
  <cp:lastModifiedBy>User</cp:lastModifiedBy>
  <cp:lastPrinted>2022-03-21T12:30:25Z</cp:lastPrinted>
  <dcterms:created xsi:type="dcterms:W3CDTF">2013-07-01T11:18:52Z</dcterms:created>
  <dcterms:modified xsi:type="dcterms:W3CDTF">2022-03-21T12:40:36Z</dcterms:modified>
</cp:coreProperties>
</file>